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E285" i="9" s="1"/>
  <c r="G285" i="9"/>
  <c r="F285" i="9"/>
  <c r="H284" i="9"/>
  <c r="G284" i="9"/>
  <c r="F284" i="9"/>
  <c r="H283" i="9"/>
  <c r="G283" i="9"/>
  <c r="F283" i="9"/>
  <c r="F282" i="9"/>
  <c r="H281" i="9"/>
  <c r="G281" i="9"/>
  <c r="F281" i="9"/>
  <c r="E281" i="9"/>
  <c r="B281" i="9" s="1"/>
  <c r="H280" i="9"/>
  <c r="G280" i="9"/>
  <c r="F280" i="9"/>
  <c r="H279" i="9"/>
  <c r="G279" i="9"/>
  <c r="F279" i="9"/>
  <c r="F278" i="9"/>
  <c r="F277" i="9"/>
  <c r="F276" i="9"/>
  <c r="L274" i="9"/>
  <c r="H274" i="9"/>
  <c r="F274" i="9"/>
  <c r="I273" i="9"/>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M224" i="9"/>
  <c r="L224" i="9"/>
  <c r="F224" i="9"/>
  <c r="E224" i="9"/>
  <c r="B224" i="9"/>
  <c r="M223" i="9"/>
  <c r="L223" i="9"/>
  <c r="F223" i="9" s="1"/>
  <c r="E223" i="9"/>
  <c r="B223" i="9"/>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E38" i="9"/>
  <c r="B38" i="9" s="1"/>
  <c r="H37" i="9"/>
  <c r="G37" i="9"/>
  <c r="F37" i="9"/>
  <c r="H36" i="9"/>
  <c r="G36" i="9"/>
  <c r="F36" i="9"/>
  <c r="E36" i="9"/>
  <c r="B36" i="9" s="1"/>
  <c r="H35" i="9"/>
  <c r="E35" i="9" s="1"/>
  <c r="B35" i="9" s="1"/>
  <c r="G35" i="9"/>
  <c r="F35" i="9"/>
  <c r="H34" i="9"/>
  <c r="G34" i="9"/>
  <c r="F34" i="9"/>
  <c r="E34" i="9"/>
  <c r="B34" i="9" s="1"/>
  <c r="H33" i="9"/>
  <c r="G33" i="9"/>
  <c r="F33" i="9"/>
  <c r="H32" i="9"/>
  <c r="G32" i="9"/>
  <c r="F32" i="9"/>
  <c r="E32" i="9"/>
  <c r="B32" i="9" s="1"/>
  <c r="H31" i="9"/>
  <c r="E31" i="9" s="1"/>
  <c r="B31" i="9" s="1"/>
  <c r="G31" i="9"/>
  <c r="F31" i="9"/>
  <c r="H30" i="9"/>
  <c r="E30" i="9" s="1"/>
  <c r="B30" i="9" s="1"/>
  <c r="G30" i="9"/>
  <c r="F30" i="9"/>
  <c r="H29" i="9"/>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E22" i="9" s="1"/>
  <c r="B22" i="9" s="1"/>
  <c r="G22" i="9"/>
  <c r="F22" i="9"/>
  <c r="H21" i="9"/>
  <c r="G21" i="9"/>
  <c r="F21" i="9"/>
  <c r="F20" i="9"/>
  <c r="F4" i="9"/>
  <c r="O3" i="9"/>
  <c r="G274" i="9" s="1"/>
  <c r="E274" i="9" s="1"/>
  <c r="B274" i="9" s="1"/>
  <c r="I3" i="9"/>
  <c r="H3" i="9"/>
  <c r="G3" i="9"/>
  <c r="D101" i="8"/>
  <c r="D95" i="8"/>
  <c r="D90" i="8"/>
  <c r="D85" i="8"/>
  <c r="D80" i="8"/>
  <c r="D75" i="8"/>
  <c r="D70" i="8"/>
  <c r="D65" i="8"/>
  <c r="D60" i="8"/>
  <c r="D55" i="8"/>
  <c r="D50" i="8"/>
  <c r="D44" i="8"/>
  <c r="D36" i="8"/>
  <c r="D26" i="8"/>
  <c r="D24" i="8" s="1"/>
  <c r="C1499" i="1" s="1"/>
  <c r="D18" i="8"/>
  <c r="D8" i="8"/>
  <c r="D6" i="8"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D1056" i="1" s="1"/>
  <c r="F77" i="5"/>
  <c r="F76" i="5"/>
  <c r="F75" i="5"/>
  <c r="F74" i="5"/>
  <c r="F73" i="5"/>
  <c r="F72" i="5"/>
  <c r="F71" i="5"/>
  <c r="E70" i="5"/>
  <c r="E69" i="5" s="1"/>
  <c r="D70" i="5"/>
  <c r="D69" i="5"/>
  <c r="F69"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48"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D164" i="4"/>
  <c r="F164" i="4" s="1"/>
  <c r="F162" i="4"/>
  <c r="F161" i="4"/>
  <c r="F160" i="4"/>
  <c r="E159" i="4"/>
  <c r="E152" i="4" s="1"/>
  <c r="D148" i="1" s="1"/>
  <c r="D159" i="4"/>
  <c r="F159" i="4" s="1"/>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D128" i="4"/>
  <c r="F128" i="4" s="1"/>
  <c r="F127" i="4"/>
  <c r="F126" i="4"/>
  <c r="E125" i="4"/>
  <c r="D125" i="4"/>
  <c r="D124" i="4" s="1"/>
  <c r="F124" i="4" s="1"/>
  <c r="E124" i="4"/>
  <c r="F123" i="4"/>
  <c r="F122" i="4"/>
  <c r="F121" i="4"/>
  <c r="E120" i="4"/>
  <c r="E106" i="4" s="1"/>
  <c r="D120" i="4"/>
  <c r="F120" i="4" s="1"/>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D50" i="4" s="1"/>
  <c r="F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G1578" i="1"/>
  <c r="C1578" i="1"/>
  <c r="H1578" i="1" s="1"/>
  <c r="H1577" i="1"/>
  <c r="C1577" i="1"/>
  <c r="G1577" i="1" s="1"/>
  <c r="C1576" i="1"/>
  <c r="H1576"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H1565" i="1"/>
  <c r="C1565" i="1"/>
  <c r="G1565" i="1" s="1"/>
  <c r="G1564" i="1"/>
  <c r="C1564" i="1"/>
  <c r="H1564" i="1" s="1"/>
  <c r="C1563" i="1"/>
  <c r="G1563" i="1" s="1"/>
  <c r="G1562" i="1"/>
  <c r="C1562" i="1"/>
  <c r="H1562" i="1" s="1"/>
  <c r="H1561" i="1"/>
  <c r="C1561" i="1"/>
  <c r="G1561" i="1" s="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C1535" i="1"/>
  <c r="G1535" i="1" s="1"/>
  <c r="G1534" i="1"/>
  <c r="C1534" i="1"/>
  <c r="H1534" i="1" s="1"/>
  <c r="H1533" i="1"/>
  <c r="C1533" i="1"/>
  <c r="G1533" i="1" s="1"/>
  <c r="G1532" i="1"/>
  <c r="C1532" i="1"/>
  <c r="H1532" i="1" s="1"/>
  <c r="C1531" i="1"/>
  <c r="G1531" i="1" s="1"/>
  <c r="C1530" i="1"/>
  <c r="H1530" i="1" s="1"/>
  <c r="H1529" i="1"/>
  <c r="C1529" i="1"/>
  <c r="G1529" i="1" s="1"/>
  <c r="G1528" i="1"/>
  <c r="C1528" i="1"/>
  <c r="H1528" i="1" s="1"/>
  <c r="H1527" i="1"/>
  <c r="C1527" i="1"/>
  <c r="G1527" i="1" s="1"/>
  <c r="G1526" i="1"/>
  <c r="C1526" i="1"/>
  <c r="H1526" i="1" s="1"/>
  <c r="H1525" i="1"/>
  <c r="C1525" i="1"/>
  <c r="G1525" i="1" s="1"/>
  <c r="H1523" i="1"/>
  <c r="C1523" i="1"/>
  <c r="G1523" i="1" s="1"/>
  <c r="G1522" i="1"/>
  <c r="C1522" i="1"/>
  <c r="H1522" i="1" s="1"/>
  <c r="H1521" i="1"/>
  <c r="C1521" i="1"/>
  <c r="G1521" i="1" s="1"/>
  <c r="G1520" i="1"/>
  <c r="C1520" i="1"/>
  <c r="H1520" i="1" s="1"/>
  <c r="H1519" i="1"/>
  <c r="C1519" i="1"/>
  <c r="G1519" i="1" s="1"/>
  <c r="G1516" i="1"/>
  <c r="C1516" i="1"/>
  <c r="H1516" i="1" s="1"/>
  <c r="H1515" i="1"/>
  <c r="C1515" i="1"/>
  <c r="G1515" i="1" s="1"/>
  <c r="G1514" i="1"/>
  <c r="C1514" i="1"/>
  <c r="H1514" i="1" s="1"/>
  <c r="H1513" i="1"/>
  <c r="C1513" i="1"/>
  <c r="G1513" i="1" s="1"/>
  <c r="G1512" i="1"/>
  <c r="C1512" i="1"/>
  <c r="H1512" i="1" s="1"/>
  <c r="H1511" i="1"/>
  <c r="C1511" i="1"/>
  <c r="G1511" i="1" s="1"/>
  <c r="C1510" i="1"/>
  <c r="H1510" i="1" s="1"/>
  <c r="C1509" i="1"/>
  <c r="G1509" i="1" s="1"/>
  <c r="G1508" i="1"/>
  <c r="C1508" i="1"/>
  <c r="H1508" i="1" s="1"/>
  <c r="C1507" i="1"/>
  <c r="G1507" i="1" s="1"/>
  <c r="G1506" i="1"/>
  <c r="C1506" i="1"/>
  <c r="H1506" i="1" s="1"/>
  <c r="H1505" i="1"/>
  <c r="C1505" i="1"/>
  <c r="G1505" i="1" s="1"/>
  <c r="C1504" i="1"/>
  <c r="H1504" i="1" s="1"/>
  <c r="C1503" i="1"/>
  <c r="G1503" i="1" s="1"/>
  <c r="C1502" i="1"/>
  <c r="H1502" i="1" s="1"/>
  <c r="C1501" i="1"/>
  <c r="G1501" i="1" s="1"/>
  <c r="G1500" i="1"/>
  <c r="C1500" i="1"/>
  <c r="H1500" i="1" s="1"/>
  <c r="G1498" i="1"/>
  <c r="C1498" i="1"/>
  <c r="H1498" i="1" s="1"/>
  <c r="H1497" i="1"/>
  <c r="C1497" i="1"/>
  <c r="G1497" i="1" s="1"/>
  <c r="G1496" i="1"/>
  <c r="C1496" i="1"/>
  <c r="H1496" i="1" s="1"/>
  <c r="H1495" i="1"/>
  <c r="C1495" i="1"/>
  <c r="G1495" i="1" s="1"/>
  <c r="G1494" i="1"/>
  <c r="C1494" i="1"/>
  <c r="H1494" i="1" s="1"/>
  <c r="H1493" i="1"/>
  <c r="C1493" i="1"/>
  <c r="G1493" i="1" s="1"/>
  <c r="C1492" i="1"/>
  <c r="H1492" i="1" s="1"/>
  <c r="C1491" i="1"/>
  <c r="G1491" i="1" s="1"/>
  <c r="G1490" i="1"/>
  <c r="C1490" i="1"/>
  <c r="H1490" i="1" s="1"/>
  <c r="C1489" i="1"/>
  <c r="G1489" i="1" s="1"/>
  <c r="G1488" i="1"/>
  <c r="C1488" i="1"/>
  <c r="H1488" i="1" s="1"/>
  <c r="H1487" i="1"/>
  <c r="C1487" i="1"/>
  <c r="G1487" i="1" s="1"/>
  <c r="C1486" i="1"/>
  <c r="H1486" i="1" s="1"/>
  <c r="C1485" i="1"/>
  <c r="G1485" i="1" s="1"/>
  <c r="C1484" i="1"/>
  <c r="H1484" i="1" s="1"/>
  <c r="C1483" i="1"/>
  <c r="G1483" i="1" s="1"/>
  <c r="G1482" i="1"/>
  <c r="C1482" i="1"/>
  <c r="H1482" i="1" s="1"/>
  <c r="C1481" i="1"/>
  <c r="G1481" i="1" s="1"/>
  <c r="C1480" i="1"/>
  <c r="G1480" i="1" s="1"/>
  <c r="D1479" i="1"/>
  <c r="H1479" i="1" s="1"/>
  <c r="C1479" i="1"/>
  <c r="J1478" i="1"/>
  <c r="D1478" i="1"/>
  <c r="H1478" i="1" s="1"/>
  <c r="C1478" i="1"/>
  <c r="D1477" i="1"/>
  <c r="H1477" i="1" s="1"/>
  <c r="C1477" i="1"/>
  <c r="J1476" i="1"/>
  <c r="D1476" i="1"/>
  <c r="H1476" i="1" s="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J1460" i="1"/>
  <c r="D1460" i="1"/>
  <c r="H1460" i="1" s="1"/>
  <c r="C1460" i="1"/>
  <c r="D1459" i="1"/>
  <c r="H1459" i="1" s="1"/>
  <c r="C1459" i="1"/>
  <c r="J1458" i="1"/>
  <c r="D1458" i="1"/>
  <c r="H1458" i="1" s="1"/>
  <c r="C1458" i="1"/>
  <c r="D1457" i="1"/>
  <c r="H1457" i="1" s="1"/>
  <c r="C1457" i="1"/>
  <c r="J1456" i="1"/>
  <c r="D1456" i="1"/>
  <c r="H1456" i="1" s="1"/>
  <c r="C1456" i="1"/>
  <c r="D1455" i="1"/>
  <c r="H1455" i="1" s="1"/>
  <c r="C1455" i="1"/>
  <c r="H1454" i="1"/>
  <c r="D1454" i="1"/>
  <c r="C1454" i="1"/>
  <c r="G1454" i="1" s="1"/>
  <c r="D1453" i="1"/>
  <c r="H1453" i="1" s="1"/>
  <c r="C1453" i="1"/>
  <c r="D1452" i="1"/>
  <c r="H1452" i="1" s="1"/>
  <c r="C1452" i="1"/>
  <c r="J1451" i="1"/>
  <c r="D1451" i="1"/>
  <c r="H1451" i="1" s="1"/>
  <c r="C1451" i="1"/>
  <c r="D1450" i="1"/>
  <c r="H1450" i="1" s="1"/>
  <c r="C1450" i="1"/>
  <c r="J1449" i="1"/>
  <c r="D1449" i="1"/>
  <c r="H1449" i="1" s="1"/>
  <c r="C1449" i="1"/>
  <c r="D1448" i="1"/>
  <c r="H1448" i="1" s="1"/>
  <c r="C1448" i="1"/>
  <c r="J1447" i="1"/>
  <c r="D1447" i="1"/>
  <c r="H1447" i="1" s="1"/>
  <c r="C1447" i="1"/>
  <c r="D1446" i="1"/>
  <c r="H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G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D1236" i="1"/>
  <c r="C1236" i="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D1221" i="1"/>
  <c r="C1221" i="1"/>
  <c r="H1221" i="1" s="1"/>
  <c r="D1220" i="1"/>
  <c r="C1220" i="1"/>
  <c r="H1220" i="1" s="1"/>
  <c r="D1219" i="1"/>
  <c r="C1219" i="1"/>
  <c r="H1219" i="1" s="1"/>
  <c r="D1218" i="1"/>
  <c r="C1218" i="1"/>
  <c r="D1217" i="1"/>
  <c r="C1217" i="1"/>
  <c r="D1216" i="1"/>
  <c r="C1216"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D1150" i="1"/>
  <c r="C1150" i="1"/>
  <c r="H1150" i="1" s="1"/>
  <c r="D1149" i="1"/>
  <c r="C1149" i="1"/>
  <c r="H1149" i="1" s="1"/>
  <c r="D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C1083" i="1"/>
  <c r="G1083" i="1" s="1"/>
  <c r="D1082" i="1"/>
  <c r="C1082" i="1"/>
  <c r="G1082" i="1" s="1"/>
  <c r="D1081" i="1"/>
  <c r="C1081" i="1"/>
  <c r="G1081" i="1" s="1"/>
  <c r="D1080" i="1"/>
  <c r="C1080" i="1"/>
  <c r="G1080" i="1" s="1"/>
  <c r="D1079" i="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C1062" i="1"/>
  <c r="G1062" i="1" s="1"/>
  <c r="D1061" i="1"/>
  <c r="C1061" i="1"/>
  <c r="G1061" i="1" s="1"/>
  <c r="D1060" i="1"/>
  <c r="C1060" i="1"/>
  <c r="G1060" i="1" s="1"/>
  <c r="D1059" i="1"/>
  <c r="C1059" i="1"/>
  <c r="G1059" i="1" s="1"/>
  <c r="D1058" i="1"/>
  <c r="C1058" i="1"/>
  <c r="G1058" i="1" s="1"/>
  <c r="D1057" i="1"/>
  <c r="C1057" i="1"/>
  <c r="G1057" i="1" s="1"/>
  <c r="D1055" i="1"/>
  <c r="C1055" i="1"/>
  <c r="G1055" i="1" s="1"/>
  <c r="D1054" i="1"/>
  <c r="C1054" i="1"/>
  <c r="D1053" i="1"/>
  <c r="C1053" i="1"/>
  <c r="G1053" i="1" s="1"/>
  <c r="D1052" i="1"/>
  <c r="C1052" i="1"/>
  <c r="D1051" i="1"/>
  <c r="C1051" i="1"/>
  <c r="G1051" i="1" s="1"/>
  <c r="D1050" i="1"/>
  <c r="C1050" i="1"/>
  <c r="D1049" i="1"/>
  <c r="C1049" i="1"/>
  <c r="G1049" i="1" s="1"/>
  <c r="D1048" i="1"/>
  <c r="C1048" i="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D1032" i="1"/>
  <c r="C1032" i="1"/>
  <c r="D1031" i="1"/>
  <c r="C1031" i="1"/>
  <c r="G1031" i="1" s="1"/>
  <c r="D1030" i="1"/>
  <c r="C1030" i="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D1017" i="1"/>
  <c r="C1017" i="1"/>
  <c r="G1017" i="1" s="1"/>
  <c r="D1016" i="1"/>
  <c r="C1016" i="1"/>
  <c r="G1016" i="1" s="1"/>
  <c r="D1015" i="1"/>
  <c r="C1015" i="1"/>
  <c r="G1015" i="1" s="1"/>
  <c r="D1014" i="1"/>
  <c r="C1014" i="1"/>
  <c r="G1014" i="1" s="1"/>
  <c r="D1013" i="1"/>
  <c r="C1013" i="1"/>
  <c r="D1012" i="1"/>
  <c r="C1012" i="1"/>
  <c r="G1012" i="1" s="1"/>
  <c r="D1011" i="1"/>
  <c r="C1011" i="1"/>
  <c r="G1011" i="1" s="1"/>
  <c r="D1010" i="1"/>
  <c r="C1010" i="1"/>
  <c r="G1010" i="1" s="1"/>
  <c r="D1009" i="1"/>
  <c r="C1009" i="1"/>
  <c r="G1009" i="1" s="1"/>
  <c r="D1008" i="1"/>
  <c r="C1008" i="1"/>
  <c r="G1008" i="1" s="1"/>
  <c r="D1007" i="1"/>
  <c r="C1007" i="1"/>
  <c r="G1007" i="1" s="1"/>
  <c r="D1006" i="1"/>
  <c r="C1006" i="1"/>
  <c r="D1005" i="1"/>
  <c r="C1005" i="1"/>
  <c r="G1005" i="1" s="1"/>
  <c r="D1004" i="1"/>
  <c r="C1004" i="1"/>
  <c r="G1004" i="1" s="1"/>
  <c r="D1003" i="1"/>
  <c r="C1003" i="1"/>
  <c r="G1003" i="1" s="1"/>
  <c r="D1002" i="1"/>
  <c r="C1002" i="1"/>
  <c r="G1002" i="1" s="1"/>
  <c r="D1001" i="1"/>
  <c r="C1001" i="1"/>
  <c r="G1001" i="1" s="1"/>
  <c r="D1000" i="1"/>
  <c r="C1000" i="1"/>
  <c r="D999" i="1"/>
  <c r="C999" i="1"/>
  <c r="D998" i="1"/>
  <c r="C998" i="1"/>
  <c r="G998" i="1" s="1"/>
  <c r="D997" i="1"/>
  <c r="C997" i="1"/>
  <c r="D996" i="1"/>
  <c r="C996" i="1"/>
  <c r="D995" i="1"/>
  <c r="C995" i="1"/>
  <c r="G995" i="1" s="1"/>
  <c r="D994" i="1"/>
  <c r="C994" i="1"/>
  <c r="G994" i="1" s="1"/>
  <c r="D993" i="1"/>
  <c r="C993" i="1"/>
  <c r="D992" i="1"/>
  <c r="C992" i="1"/>
  <c r="G992" i="1" s="1"/>
  <c r="D991" i="1"/>
  <c r="D989" i="1"/>
  <c r="C989" i="1"/>
  <c r="G989" i="1" s="1"/>
  <c r="D988" i="1"/>
  <c r="C988" i="1"/>
  <c r="G988" i="1" s="1"/>
  <c r="D987" i="1"/>
  <c r="C987" i="1"/>
  <c r="G987" i="1" s="1"/>
  <c r="D986" i="1"/>
  <c r="C986" i="1"/>
  <c r="G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D669" i="1"/>
  <c r="C669" i="1"/>
  <c r="G669" i="1" s="1"/>
  <c r="D668" i="1"/>
  <c r="C668" i="1"/>
  <c r="D667" i="1"/>
  <c r="C667" i="1"/>
  <c r="G667" i="1" s="1"/>
  <c r="D666" i="1"/>
  <c r="C666" i="1"/>
  <c r="G666" i="1" s="1"/>
  <c r="D665" i="1"/>
  <c r="C665" i="1"/>
  <c r="G665" i="1" s="1"/>
  <c r="D664" i="1"/>
  <c r="C664" i="1"/>
  <c r="G664" i="1" s="1"/>
  <c r="D663" i="1"/>
  <c r="C663" i="1"/>
  <c r="G663" i="1" s="1"/>
  <c r="D662" i="1"/>
  <c r="C662" i="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D644" i="1"/>
  <c r="C644" i="1"/>
  <c r="D643" i="1"/>
  <c r="C643" i="1"/>
  <c r="D642" i="1"/>
  <c r="C642" i="1"/>
  <c r="G642" i="1" s="1"/>
  <c r="D641" i="1"/>
  <c r="C641" i="1"/>
  <c r="D637" i="1"/>
  <c r="C637" i="1"/>
  <c r="D632" i="1"/>
  <c r="C632" i="1"/>
  <c r="G632" i="1" s="1"/>
  <c r="D631" i="1"/>
  <c r="C631" i="1"/>
  <c r="G631" i="1" s="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D579" i="1"/>
  <c r="H579" i="1" s="1"/>
  <c r="C579" i="1"/>
  <c r="G579" i="1" s="1"/>
  <c r="D578" i="1"/>
  <c r="H578" i="1" s="1"/>
  <c r="C578" i="1"/>
  <c r="G578" i="1" s="1"/>
  <c r="D577" i="1"/>
  <c r="H577" i="1" s="1"/>
  <c r="C577" i="1"/>
  <c r="G577" i="1" s="1"/>
  <c r="D576" i="1"/>
  <c r="H576" i="1" s="1"/>
  <c r="C576" i="1"/>
  <c r="G576" i="1" s="1"/>
  <c r="D575" i="1"/>
  <c r="H575" i="1" s="1"/>
  <c r="C575" i="1"/>
  <c r="G575" i="1" s="1"/>
  <c r="D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C413" i="1"/>
  <c r="D412" i="1"/>
  <c r="C412" i="1"/>
  <c r="D411" i="1"/>
  <c r="C411" i="1"/>
  <c r="D406" i="1"/>
  <c r="H406" i="1" s="1"/>
  <c r="C406" i="1"/>
  <c r="G406" i="1" s="1"/>
  <c r="D405" i="1"/>
  <c r="C405" i="1"/>
  <c r="G405" i="1" s="1"/>
  <c r="D404" i="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D378" i="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G371" i="1" s="1"/>
  <c r="D370" i="1"/>
  <c r="H370" i="1" s="1"/>
  <c r="C370" i="1"/>
  <c r="G370" i="1" s="1"/>
  <c r="D369" i="1"/>
  <c r="H369" i="1" s="1"/>
  <c r="C369" i="1"/>
  <c r="G369" i="1" s="1"/>
  <c r="D368" i="1"/>
  <c r="H368" i="1" s="1"/>
  <c r="C368" i="1"/>
  <c r="G368" i="1" s="1"/>
  <c r="D367" i="1"/>
  <c r="H367" i="1" s="1"/>
  <c r="C367" i="1"/>
  <c r="G367" i="1" s="1"/>
  <c r="D366" i="1"/>
  <c r="C366" i="1"/>
  <c r="G366" i="1" s="1"/>
  <c r="D365" i="1"/>
  <c r="C365" i="1"/>
  <c r="G365" i="1" s="1"/>
  <c r="D364" i="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C308" i="1"/>
  <c r="D307" i="1"/>
  <c r="C307" i="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2" i="1"/>
  <c r="H292" i="1" s="1"/>
  <c r="C292" i="1"/>
  <c r="G292" i="1" s="1"/>
  <c r="D291" i="1"/>
  <c r="C291" i="1"/>
  <c r="D290" i="1"/>
  <c r="C290" i="1"/>
  <c r="G290" i="1" s="1"/>
  <c r="D289" i="1"/>
  <c r="C289" i="1"/>
  <c r="G289" i="1" s="1"/>
  <c r="D288" i="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C257" i="1"/>
  <c r="G257" i="1" s="1"/>
  <c r="D256" i="1"/>
  <c r="H256" i="1" s="1"/>
  <c r="C256" i="1"/>
  <c r="G256"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C209" i="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1" i="1"/>
  <c r="C191" i="1"/>
  <c r="D190" i="1"/>
  <c r="H190" i="1" s="1"/>
  <c r="C190" i="1"/>
  <c r="D189" i="1"/>
  <c r="C189" i="1"/>
  <c r="G189" i="1" s="1"/>
  <c r="D188" i="1"/>
  <c r="C188" i="1"/>
  <c r="D187" i="1"/>
  <c r="C187" i="1"/>
  <c r="G187" i="1" s="1"/>
  <c r="D186" i="1"/>
  <c r="H186" i="1" s="1"/>
  <c r="C186" i="1"/>
  <c r="G186" i="1" s="1"/>
  <c r="D185" i="1"/>
  <c r="H185" i="1" s="1"/>
  <c r="C185" i="1"/>
  <c r="G185" i="1" s="1"/>
  <c r="D184" i="1"/>
  <c r="C184" i="1"/>
  <c r="D183" i="1"/>
  <c r="C183" i="1"/>
  <c r="D182" i="1"/>
  <c r="C182" i="1"/>
  <c r="G182" i="1" s="1"/>
  <c r="D181" i="1"/>
  <c r="C181" i="1"/>
  <c r="G181" i="1" s="1"/>
  <c r="D180" i="1"/>
  <c r="C180" i="1"/>
  <c r="G180" i="1" s="1"/>
  <c r="D179" i="1"/>
  <c r="H179" i="1" s="1"/>
  <c r="C179" i="1"/>
  <c r="G179" i="1" s="1"/>
  <c r="D178" i="1"/>
  <c r="C178" i="1"/>
  <c r="G178" i="1" s="1"/>
  <c r="D177" i="1"/>
  <c r="C177" i="1"/>
  <c r="G177" i="1" s="1"/>
  <c r="H176" i="1"/>
  <c r="D176" i="1"/>
  <c r="C176" i="1"/>
  <c r="G176" i="1" s="1"/>
  <c r="D175" i="1"/>
  <c r="C175" i="1"/>
  <c r="G175" i="1" s="1"/>
  <c r="D174" i="1"/>
  <c r="C174" i="1"/>
  <c r="G174" i="1" s="1"/>
  <c r="C173" i="1"/>
  <c r="D172" i="1"/>
  <c r="H172" i="1" s="1"/>
  <c r="C172" i="1"/>
  <c r="G172" i="1" s="1"/>
  <c r="H171" i="1"/>
  <c r="D171" i="1"/>
  <c r="C171" i="1"/>
  <c r="G171" i="1" s="1"/>
  <c r="D170" i="1"/>
  <c r="C170" i="1"/>
  <c r="D169" i="1"/>
  <c r="C169" i="1"/>
  <c r="D168" i="1"/>
  <c r="C168" i="1"/>
  <c r="D167" i="1"/>
  <c r="C167" i="1"/>
  <c r="D166" i="1"/>
  <c r="C166" i="1"/>
  <c r="D165" i="1"/>
  <c r="C165" i="1"/>
  <c r="D164" i="1"/>
  <c r="C164" i="1"/>
  <c r="G164" i="1" s="1"/>
  <c r="D163" i="1"/>
  <c r="C163" i="1"/>
  <c r="G163" i="1" s="1"/>
  <c r="D162" i="1"/>
  <c r="C162" i="1"/>
  <c r="G162" i="1" s="1"/>
  <c r="D161" i="1"/>
  <c r="C161" i="1"/>
  <c r="D160" i="1"/>
  <c r="C160" i="1"/>
  <c r="D158" i="1"/>
  <c r="C158" i="1"/>
  <c r="G158" i="1" s="1"/>
  <c r="D157" i="1"/>
  <c r="C157" i="1"/>
  <c r="D156" i="1"/>
  <c r="H156" i="1" s="1"/>
  <c r="C156" i="1"/>
  <c r="G156" i="1" s="1"/>
  <c r="D155" i="1"/>
  <c r="C155" i="1"/>
  <c r="D154" i="1"/>
  <c r="C154" i="1"/>
  <c r="G154" i="1" s="1"/>
  <c r="D153" i="1"/>
  <c r="H153" i="1" s="1"/>
  <c r="C153" i="1"/>
  <c r="G153" i="1" s="1"/>
  <c r="D152" i="1"/>
  <c r="C152" i="1"/>
  <c r="G152" i="1" s="1"/>
  <c r="D151" i="1"/>
  <c r="H151" i="1" s="1"/>
  <c r="C151" i="1"/>
  <c r="G151" i="1" s="1"/>
  <c r="D150" i="1"/>
  <c r="C150" i="1"/>
  <c r="G150" i="1" s="1"/>
  <c r="D149" i="1"/>
  <c r="C149" i="1"/>
  <c r="G149"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C131" i="1"/>
  <c r="D130" i="1"/>
  <c r="C130" i="1"/>
  <c r="D129" i="1"/>
  <c r="D128" i="1"/>
  <c r="H128" i="1" s="1"/>
  <c r="C128" i="1"/>
  <c r="G128" i="1" s="1"/>
  <c r="D127" i="1"/>
  <c r="H127" i="1" s="1"/>
  <c r="C127" i="1"/>
  <c r="G127" i="1" s="1"/>
  <c r="D126" i="1"/>
  <c r="C126" i="1"/>
  <c r="G126" i="1" s="1"/>
  <c r="D125" i="1"/>
  <c r="C125" i="1"/>
  <c r="G125" i="1" s="1"/>
  <c r="D124" i="1"/>
  <c r="C124" i="1"/>
  <c r="G124" i="1" s="1"/>
  <c r="D123" i="1"/>
  <c r="H123" i="1" s="1"/>
  <c r="C123" i="1"/>
  <c r="D122" i="1"/>
  <c r="H122" i="1" s="1"/>
  <c r="C122" i="1"/>
  <c r="D121" i="1"/>
  <c r="H121" i="1" s="1"/>
  <c r="C121" i="1"/>
  <c r="D120" i="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C113" i="1"/>
  <c r="D112" i="1"/>
  <c r="H112" i="1" s="1"/>
  <c r="C112" i="1"/>
  <c r="G112" i="1" s="1"/>
  <c r="D111" i="1"/>
  <c r="H111" i="1" s="1"/>
  <c r="C111" i="1"/>
  <c r="G111" i="1" s="1"/>
  <c r="D110" i="1"/>
  <c r="H110" i="1" s="1"/>
  <c r="C110" i="1"/>
  <c r="G110" i="1" s="1"/>
  <c r="D109" i="1"/>
  <c r="H109" i="1" s="1"/>
  <c r="C109" i="1"/>
  <c r="G109" i="1" s="1"/>
  <c r="D108" i="1"/>
  <c r="C108" i="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H94" i="1"/>
  <c r="D94" i="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C81" i="1"/>
  <c r="D80" i="1"/>
  <c r="H80" i="1" s="1"/>
  <c r="C80" i="1"/>
  <c r="G80" i="1" s="1"/>
  <c r="D79" i="1"/>
  <c r="C79" i="1"/>
  <c r="C78" i="1"/>
  <c r="D77" i="1"/>
  <c r="H77" i="1" s="1"/>
  <c r="C77" i="1"/>
  <c r="G77" i="1" s="1"/>
  <c r="D76" i="1"/>
  <c r="H76" i="1" s="1"/>
  <c r="C76" i="1"/>
  <c r="D75" i="1"/>
  <c r="H75" i="1" s="1"/>
  <c r="C75" i="1"/>
  <c r="G75" i="1" s="1"/>
  <c r="D74" i="1"/>
  <c r="C74" i="1"/>
  <c r="D73" i="1"/>
  <c r="C73" i="1"/>
  <c r="D72" i="1"/>
  <c r="H72" i="1" s="1"/>
  <c r="C72" i="1"/>
  <c r="G72" i="1" s="1"/>
  <c r="D71" i="1"/>
  <c r="C71" i="1"/>
  <c r="G71" i="1" s="1"/>
  <c r="D70" i="1"/>
  <c r="C70" i="1"/>
  <c r="D69" i="1"/>
  <c r="H69" i="1" s="1"/>
  <c r="C69" i="1"/>
  <c r="G69" i="1" s="1"/>
  <c r="D68" i="1"/>
  <c r="H68" i="1" s="1"/>
  <c r="C68" i="1"/>
  <c r="G68" i="1" s="1"/>
  <c r="D67" i="1"/>
  <c r="H67" i="1" s="1"/>
  <c r="C67" i="1"/>
  <c r="G67" i="1" s="1"/>
  <c r="D66" i="1"/>
  <c r="C66" i="1"/>
  <c r="G66" i="1" s="1"/>
  <c r="D65" i="1"/>
  <c r="C65" i="1"/>
  <c r="G65" i="1" s="1"/>
  <c r="D64" i="1"/>
  <c r="C64" i="1"/>
  <c r="D63" i="1"/>
  <c r="H63" i="1" s="1"/>
  <c r="C63" i="1"/>
  <c r="G63" i="1" s="1"/>
  <c r="D62" i="1"/>
  <c r="H62" i="1" s="1"/>
  <c r="C62" i="1"/>
  <c r="G62" i="1" s="1"/>
  <c r="D61" i="1"/>
  <c r="H61" i="1" s="1"/>
  <c r="C61" i="1"/>
  <c r="G61" i="1" s="1"/>
  <c r="D60" i="1"/>
  <c r="H60" i="1" s="1"/>
  <c r="C60" i="1"/>
  <c r="G60" i="1" s="1"/>
  <c r="D59" i="1"/>
  <c r="H59" i="1" s="1"/>
  <c r="C59" i="1"/>
  <c r="G59" i="1" s="1"/>
  <c r="D58" i="1"/>
  <c r="H58" i="1" s="1"/>
  <c r="C58" i="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H49" i="1"/>
  <c r="D49" i="1"/>
  <c r="C49" i="1"/>
  <c r="G49" i="1" s="1"/>
  <c r="D48" i="1"/>
  <c r="H48" i="1" s="1"/>
  <c r="C48" i="1"/>
  <c r="H47" i="1"/>
  <c r="D47" i="1"/>
  <c r="C47" i="1"/>
  <c r="G47" i="1" s="1"/>
  <c r="D46" i="1"/>
  <c r="C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H3" i="1"/>
  <c r="D3" i="1"/>
  <c r="C3" i="1"/>
  <c r="G3" i="1" s="1"/>
  <c r="F214" i="9" l="1"/>
  <c r="E284" i="9"/>
  <c r="B284" i="9" s="1"/>
  <c r="F221" i="9"/>
  <c r="B221" i="9" s="1"/>
  <c r="F246" i="5"/>
  <c r="G1502" i="1"/>
  <c r="G1576" i="1"/>
  <c r="G1560" i="1"/>
  <c r="H1563" i="1"/>
  <c r="D49" i="8"/>
  <c r="C1524" i="1" s="1"/>
  <c r="H1535" i="1"/>
  <c r="G1530" i="1"/>
  <c r="H1531" i="1"/>
  <c r="G1510" i="1"/>
  <c r="H1509" i="1"/>
  <c r="H1507" i="1"/>
  <c r="G1504" i="1"/>
  <c r="G1499" i="1"/>
  <c r="H1499" i="1"/>
  <c r="H1501" i="1"/>
  <c r="H1503" i="1"/>
  <c r="G1492" i="1"/>
  <c r="H1491" i="1"/>
  <c r="H1489" i="1"/>
  <c r="G1486" i="1"/>
  <c r="H1485" i="1"/>
  <c r="H1481" i="1"/>
  <c r="H1483" i="1"/>
  <c r="G1484" i="1"/>
  <c r="F115" i="6"/>
  <c r="E290" i="9"/>
  <c r="B290" i="9" s="1"/>
  <c r="E287" i="9"/>
  <c r="B287" i="9" s="1"/>
  <c r="H1223" i="1"/>
  <c r="H1224" i="1"/>
  <c r="F643" i="4"/>
  <c r="E245" i="5"/>
  <c r="D1222" i="1" s="1"/>
  <c r="E279" i="9"/>
  <c r="B279" i="9" s="1"/>
  <c r="G1006" i="1"/>
  <c r="G996" i="1"/>
  <c r="E12" i="5"/>
  <c r="D990" i="1" s="1"/>
  <c r="G668" i="1"/>
  <c r="G670" i="1"/>
  <c r="E21" i="9"/>
  <c r="B21" i="9" s="1"/>
  <c r="E46" i="9"/>
  <c r="B46" i="9" s="1"/>
  <c r="H152" i="1"/>
  <c r="H154" i="1"/>
  <c r="H108" i="1"/>
  <c r="H79" i="1"/>
  <c r="H73" i="1"/>
  <c r="E33" i="9"/>
  <c r="B33" i="9" s="1"/>
  <c r="H70" i="1"/>
  <c r="H71" i="1"/>
  <c r="H65" i="1"/>
  <c r="E283" i="9"/>
  <c r="E225" i="9"/>
  <c r="B225" i="9" s="1"/>
  <c r="E43" i="9"/>
  <c r="B43" i="9" s="1"/>
  <c r="F219" i="9"/>
  <c r="B219" i="9" s="1"/>
  <c r="E42" i="9"/>
  <c r="B42" i="9" s="1"/>
  <c r="F217" i="9"/>
  <c r="B217" i="9" s="1"/>
  <c r="G705" i="1"/>
  <c r="E37" i="9"/>
  <c r="B37" i="9" s="1"/>
  <c r="G662" i="1"/>
  <c r="G644" i="1"/>
  <c r="G643" i="1"/>
  <c r="F652" i="4"/>
  <c r="G645" i="1"/>
  <c r="G641" i="1"/>
  <c r="H405" i="1"/>
  <c r="H404" i="1"/>
  <c r="H411" i="1"/>
  <c r="H412" i="1"/>
  <c r="H378" i="1"/>
  <c r="H379" i="1"/>
  <c r="G378" i="1"/>
  <c r="G379" i="1"/>
  <c r="H371" i="1"/>
  <c r="H366" i="1"/>
  <c r="H364" i="1"/>
  <c r="H365" i="1"/>
  <c r="H307" i="1"/>
  <c r="H308" i="1"/>
  <c r="G307" i="1"/>
  <c r="G308" i="1"/>
  <c r="H291" i="1"/>
  <c r="G291" i="1"/>
  <c r="H290" i="1"/>
  <c r="H413" i="1"/>
  <c r="G413" i="1"/>
  <c r="H289" i="1"/>
  <c r="D644" i="4"/>
  <c r="E273" i="9"/>
  <c r="B273" i="9" s="1"/>
  <c r="H288" i="1"/>
  <c r="E644" i="4"/>
  <c r="D638" i="1" s="1"/>
  <c r="G411" i="1"/>
  <c r="G412" i="1"/>
  <c r="G637" i="1"/>
  <c r="E68" i="9"/>
  <c r="B68" i="9" s="1"/>
  <c r="H257" i="1"/>
  <c r="D255" i="1"/>
  <c r="H255" i="1" s="1"/>
  <c r="H209" i="1"/>
  <c r="G209" i="1"/>
  <c r="H206" i="1"/>
  <c r="H207" i="1"/>
  <c r="G206" i="1"/>
  <c r="G207" i="1"/>
  <c r="H191" i="1"/>
  <c r="G191" i="1"/>
  <c r="G190" i="1"/>
  <c r="H189" i="1"/>
  <c r="H188" i="1"/>
  <c r="G188" i="1"/>
  <c r="H184" i="1"/>
  <c r="H187" i="1"/>
  <c r="F222" i="9"/>
  <c r="E45" i="9"/>
  <c r="B45" i="9" s="1"/>
  <c r="G184" i="1"/>
  <c r="H183" i="1"/>
  <c r="G183" i="1"/>
  <c r="H182" i="1"/>
  <c r="E44" i="9"/>
  <c r="B44" i="9" s="1"/>
  <c r="F220" i="9"/>
  <c r="H181" i="1"/>
  <c r="H180" i="1"/>
  <c r="F218" i="9"/>
  <c r="H178" i="1"/>
  <c r="E41" i="9"/>
  <c r="B41" i="9" s="1"/>
  <c r="H177" i="1"/>
  <c r="H175" i="1"/>
  <c r="E163" i="4"/>
  <c r="D159" i="1" s="1"/>
  <c r="H173" i="1"/>
  <c r="H174" i="1"/>
  <c r="G173" i="1"/>
  <c r="H170" i="1"/>
  <c r="G170" i="1"/>
  <c r="H169" i="1"/>
  <c r="G169" i="1"/>
  <c r="H168" i="1"/>
  <c r="G168" i="1"/>
  <c r="H167" i="1"/>
  <c r="G167" i="1"/>
  <c r="H165" i="1"/>
  <c r="H166" i="1"/>
  <c r="G165" i="1"/>
  <c r="G166" i="1"/>
  <c r="H164" i="1"/>
  <c r="H163" i="1"/>
  <c r="D163" i="4"/>
  <c r="H162" i="1"/>
  <c r="E40" i="9"/>
  <c r="B40" i="9" s="1"/>
  <c r="H160" i="1"/>
  <c r="H161" i="1"/>
  <c r="G160" i="1"/>
  <c r="G161" i="1"/>
  <c r="H155" i="1"/>
  <c r="H158" i="1"/>
  <c r="H157" i="1"/>
  <c r="G155" i="1"/>
  <c r="G157" i="1"/>
  <c r="E39" i="9"/>
  <c r="B39" i="9" s="1"/>
  <c r="H150" i="1"/>
  <c r="H149" i="1"/>
  <c r="G130" i="1"/>
  <c r="H130" i="1"/>
  <c r="H131" i="1"/>
  <c r="D133" i="4"/>
  <c r="G131" i="1"/>
  <c r="H126" i="1"/>
  <c r="H120" i="1"/>
  <c r="H124" i="1"/>
  <c r="H125" i="1"/>
  <c r="G123" i="1"/>
  <c r="G120" i="1"/>
  <c r="G121" i="1"/>
  <c r="G122" i="1"/>
  <c r="H113" i="1"/>
  <c r="G102" i="1"/>
  <c r="G108" i="1"/>
  <c r="G113" i="1"/>
  <c r="F216" i="9"/>
  <c r="B216" i="9" s="1"/>
  <c r="H81" i="1"/>
  <c r="G79" i="1"/>
  <c r="G81" i="1"/>
  <c r="E82" i="4"/>
  <c r="D78" i="1" s="1"/>
  <c r="H78" i="1" s="1"/>
  <c r="E6" i="4"/>
  <c r="D2" i="1" s="1"/>
  <c r="G76" i="1"/>
  <c r="H74" i="1"/>
  <c r="G73" i="1"/>
  <c r="G74" i="1"/>
  <c r="G70" i="1"/>
  <c r="H46" i="1"/>
  <c r="H64" i="1"/>
  <c r="H66" i="1"/>
  <c r="E29" i="9"/>
  <c r="B29" i="9" s="1"/>
  <c r="G64" i="1"/>
  <c r="G58" i="1"/>
  <c r="H1236" i="1"/>
  <c r="H1237" i="1"/>
  <c r="F259" i="5"/>
  <c r="D258" i="5"/>
  <c r="E280" i="9"/>
  <c r="H1218" i="1"/>
  <c r="H1216" i="1"/>
  <c r="H1217" i="1"/>
  <c r="F239" i="5"/>
  <c r="D238" i="5"/>
  <c r="H1163" i="1"/>
  <c r="H1151" i="1"/>
  <c r="C1148" i="1"/>
  <c r="H1148" i="1" s="1"/>
  <c r="H1062" i="1"/>
  <c r="H1061" i="1"/>
  <c r="G1054" i="1"/>
  <c r="G1048" i="1"/>
  <c r="G1052" i="1"/>
  <c r="G1050" i="1"/>
  <c r="F70" i="5"/>
  <c r="C1047" i="1"/>
  <c r="G1047" i="1" s="1"/>
  <c r="G1033" i="1"/>
  <c r="G1030" i="1"/>
  <c r="G1032" i="1"/>
  <c r="F52" i="5"/>
  <c r="G1013" i="1"/>
  <c r="G1018" i="1"/>
  <c r="F35" i="5"/>
  <c r="G1000" i="1"/>
  <c r="G997" i="1"/>
  <c r="G999" i="1"/>
  <c r="E7" i="5"/>
  <c r="F19" i="5"/>
  <c r="G993" i="1"/>
  <c r="C991" i="1"/>
  <c r="G991" i="1" s="1"/>
  <c r="G4" i="1"/>
  <c r="G6" i="1"/>
  <c r="G8" i="1"/>
  <c r="G10" i="1"/>
  <c r="G12" i="1"/>
  <c r="G14" i="1"/>
  <c r="G16" i="1"/>
  <c r="G18" i="1"/>
  <c r="G20" i="1"/>
  <c r="G22" i="1"/>
  <c r="G24" i="1"/>
  <c r="G26" i="1"/>
  <c r="G28" i="1"/>
  <c r="G30" i="1"/>
  <c r="G32" i="1"/>
  <c r="G34" i="1"/>
  <c r="G36" i="1"/>
  <c r="G38" i="1"/>
  <c r="G40" i="1"/>
  <c r="G42" i="1"/>
  <c r="G44" i="1"/>
  <c r="G46" i="1"/>
  <c r="G48" i="1"/>
  <c r="G50" i="1"/>
  <c r="G580"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7" i="1"/>
  <c r="H1058" i="1"/>
  <c r="H1059" i="1"/>
  <c r="H1060" i="1"/>
  <c r="H1079" i="1"/>
  <c r="H1080" i="1"/>
  <c r="H1081" i="1"/>
  <c r="H1082" i="1"/>
  <c r="H1083"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7" i="1"/>
  <c r="G1431" i="1"/>
  <c r="G1438" i="1"/>
  <c r="J1446" i="1"/>
  <c r="J1448" i="1"/>
  <c r="J1450" i="1"/>
  <c r="J1452" i="1"/>
  <c r="J1455" i="1"/>
  <c r="J1457" i="1"/>
  <c r="J1459" i="1"/>
  <c r="J1477" i="1"/>
  <c r="J1479" i="1"/>
  <c r="H1100"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5" i="1"/>
  <c r="G1429" i="1"/>
  <c r="G1433" i="1"/>
  <c r="G1436" i="1"/>
  <c r="I16" i="3"/>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I1446" i="1" s="1"/>
  <c r="G1447" i="1"/>
  <c r="I1447" i="1" s="1"/>
  <c r="G1448" i="1"/>
  <c r="I1448" i="1" s="1"/>
  <c r="G1449" i="1"/>
  <c r="I1449" i="1" s="1"/>
  <c r="G1450" i="1"/>
  <c r="I1450" i="1" s="1"/>
  <c r="G1451" i="1"/>
  <c r="I1451" i="1" s="1"/>
  <c r="G1452" i="1"/>
  <c r="I1452" i="1" s="1"/>
  <c r="G1453" i="1"/>
  <c r="G1455" i="1"/>
  <c r="I1455" i="1" s="1"/>
  <c r="G1456" i="1"/>
  <c r="I1456" i="1" s="1"/>
  <c r="G1457" i="1"/>
  <c r="I1457" i="1" s="1"/>
  <c r="G1458" i="1"/>
  <c r="I1458" i="1" s="1"/>
  <c r="G1459" i="1"/>
  <c r="I1459" i="1" s="1"/>
  <c r="G1460" i="1"/>
  <c r="I1460" i="1" s="1"/>
  <c r="G1461" i="1"/>
  <c r="G1470" i="1"/>
  <c r="G1476" i="1"/>
  <c r="I1476" i="1" s="1"/>
  <c r="G1477" i="1"/>
  <c r="I1477" i="1" s="1"/>
  <c r="G1478" i="1"/>
  <c r="I1478" i="1" s="1"/>
  <c r="G1479" i="1"/>
  <c r="I1479" i="1" s="1"/>
  <c r="F51" i="4"/>
  <c r="E636" i="4"/>
  <c r="D630" i="1" s="1"/>
  <c r="F45" i="4"/>
  <c r="F83" i="4"/>
  <c r="H1480" i="1"/>
  <c r="D6" i="4"/>
  <c r="F107" i="4"/>
  <c r="F125" i="4"/>
  <c r="E151" i="4"/>
  <c r="E298" i="4"/>
  <c r="E412" i="4" s="1"/>
  <c r="E141" i="6"/>
  <c r="D42" i="8"/>
  <c r="D152" i="4"/>
  <c r="D196" i="4"/>
  <c r="D224" i="4"/>
  <c r="D252" i="4"/>
  <c r="D299" i="4"/>
  <c r="D311" i="4"/>
  <c r="D351" i="4"/>
  <c r="D363" i="4"/>
  <c r="F417" i="4"/>
  <c r="D472" i="4"/>
  <c r="D484" i="4"/>
  <c r="D580" i="4"/>
  <c r="D528" i="4" s="1"/>
  <c r="D12" i="5"/>
  <c r="D78" i="5"/>
  <c r="E87" i="5"/>
  <c r="D1065" i="1" s="1"/>
  <c r="H1065" i="1" s="1"/>
  <c r="E286" i="9"/>
  <c r="B286" i="9" s="1"/>
  <c r="F88" i="5"/>
  <c r="D118" i="5"/>
  <c r="D134" i="5"/>
  <c r="D146" i="5"/>
  <c r="E176" i="5"/>
  <c r="D177" i="5"/>
  <c r="D245" i="5"/>
  <c r="D237" i="5" s="1"/>
  <c r="D114" i="6"/>
  <c r="G297" i="9"/>
  <c r="E297" i="9" s="1"/>
  <c r="F416" i="4"/>
  <c r="F603" i="4"/>
  <c r="F149" i="5"/>
  <c r="E291" i="9"/>
  <c r="B291" i="9" s="1"/>
  <c r="F190" i="5"/>
  <c r="E292" i="9"/>
  <c r="B292" i="9" s="1"/>
  <c r="F206" i="5"/>
  <c r="F5" i="6"/>
  <c r="D141" i="6"/>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I10" i="9"/>
  <c r="H164"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L212" i="9"/>
  <c r="F212" i="9" s="1"/>
  <c r="B212" i="9" s="1"/>
  <c r="B214" i="9"/>
  <c r="B218" i="9"/>
  <c r="B220" i="9"/>
  <c r="B222" i="9"/>
  <c r="B280" i="9"/>
  <c r="B283" i="9"/>
  <c r="G165" i="9"/>
  <c r="E165" i="9" s="1"/>
  <c r="B165"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78" i="9"/>
  <c r="E278" i="9" s="1"/>
  <c r="B278" i="9" s="1"/>
  <c r="B285" i="9"/>
  <c r="F275" i="9"/>
  <c r="D43" i="8" l="1"/>
  <c r="G294" i="9" s="1"/>
  <c r="E294" i="9" s="1"/>
  <c r="B294" i="9" s="1"/>
  <c r="H1524" i="1"/>
  <c r="G1524" i="1"/>
  <c r="I35" i="3"/>
  <c r="C1518" i="1"/>
  <c r="E237" i="5"/>
  <c r="F644" i="4"/>
  <c r="C638" i="1"/>
  <c r="G255" i="1"/>
  <c r="F163" i="4"/>
  <c r="C159" i="1"/>
  <c r="F133" i="4"/>
  <c r="C129" i="1"/>
  <c r="G78" i="1"/>
  <c r="F258" i="5"/>
  <c r="C1235" i="1"/>
  <c r="F238" i="5"/>
  <c r="C1215" i="1"/>
  <c r="H1047" i="1"/>
  <c r="I20" i="3"/>
  <c r="D985" i="1"/>
  <c r="E639" i="4"/>
  <c r="D407" i="1"/>
  <c r="F528" i="4"/>
  <c r="C522" i="1"/>
  <c r="E164" i="9"/>
  <c r="B164" i="9" s="1"/>
  <c r="B297" i="9"/>
  <c r="E296" i="9"/>
  <c r="I10" i="3" s="1"/>
  <c r="F245" i="5"/>
  <c r="C1222" i="1"/>
  <c r="G289" i="9"/>
  <c r="E289" i="9" s="1"/>
  <c r="B289" i="9" s="1"/>
  <c r="D176" i="5"/>
  <c r="F177" i="5"/>
  <c r="C1154" i="1"/>
  <c r="F146" i="5"/>
  <c r="C1124" i="1"/>
  <c r="F118" i="5"/>
  <c r="C1096" i="1"/>
  <c r="F78" i="5"/>
  <c r="C1056" i="1"/>
  <c r="D7" i="5"/>
  <c r="F12" i="5"/>
  <c r="C990" i="1"/>
  <c r="F472" i="4"/>
  <c r="C466" i="1"/>
  <c r="D350" i="4"/>
  <c r="F351" i="4"/>
  <c r="C346" i="1"/>
  <c r="D298" i="4"/>
  <c r="F299" i="4"/>
  <c r="C294" i="1"/>
  <c r="F224" i="4"/>
  <c r="C220" i="1"/>
  <c r="G20" i="9"/>
  <c r="H20" i="9"/>
  <c r="D151" i="4"/>
  <c r="F152" i="4"/>
  <c r="C148" i="1"/>
  <c r="E289" i="4"/>
  <c r="I17" i="3"/>
  <c r="D147" i="1"/>
  <c r="E68" i="5"/>
  <c r="E408" i="4"/>
  <c r="D403" i="1" s="1"/>
  <c r="B191" i="9"/>
  <c r="F141" i="6"/>
  <c r="H28" i="3"/>
  <c r="C1435" i="1"/>
  <c r="G299" i="9"/>
  <c r="E299" i="9" s="1"/>
  <c r="F114" i="6"/>
  <c r="H27" i="3"/>
  <c r="C1408" i="1"/>
  <c r="F237" i="5"/>
  <c r="H23" i="3"/>
  <c r="C1214" i="1"/>
  <c r="E175" i="5"/>
  <c r="D1152" i="1" s="1"/>
  <c r="I22" i="3"/>
  <c r="D1153" i="1"/>
  <c r="F134" i="5"/>
  <c r="C1112" i="1"/>
  <c r="D68" i="5"/>
  <c r="F580" i="4"/>
  <c r="C574" i="1"/>
  <c r="F484" i="4"/>
  <c r="C478" i="1"/>
  <c r="D420" i="4"/>
  <c r="F363" i="4"/>
  <c r="C358" i="1"/>
  <c r="F311" i="4"/>
  <c r="C306" i="1"/>
  <c r="F252" i="4"/>
  <c r="C248" i="1"/>
  <c r="F196" i="4"/>
  <c r="C192" i="1"/>
  <c r="K1432" i="9"/>
  <c r="G295" i="9"/>
  <c r="E295" i="9" s="1"/>
  <c r="B295" i="9" s="1"/>
  <c r="I34" i="3"/>
  <c r="C1517" i="1"/>
  <c r="I28" i="3"/>
  <c r="D1435" i="1"/>
  <c r="E407" i="4"/>
  <c r="D402" i="1" s="1"/>
  <c r="D293" i="1"/>
  <c r="D412" i="4"/>
  <c r="F6" i="4"/>
  <c r="H16" i="3"/>
  <c r="C2" i="1"/>
  <c r="I1444" i="1"/>
  <c r="I1442" i="1"/>
  <c r="I1440" i="1"/>
  <c r="G1065" i="1"/>
  <c r="H1518" i="1" l="1"/>
  <c r="G1518" i="1"/>
  <c r="I23" i="3"/>
  <c r="D1214" i="1"/>
  <c r="H1214" i="1" s="1"/>
  <c r="G638" i="1"/>
  <c r="H638" i="1"/>
  <c r="H159" i="1"/>
  <c r="G159" i="1"/>
  <c r="G129" i="1"/>
  <c r="H129" i="1"/>
  <c r="H1235" i="1"/>
  <c r="G1235" i="1"/>
  <c r="H1215" i="1"/>
  <c r="G1215" i="1"/>
  <c r="G1517" i="1"/>
  <c r="H1517" i="1"/>
  <c r="H11" i="3"/>
  <c r="H192" i="1"/>
  <c r="G192" i="1"/>
  <c r="H248" i="1"/>
  <c r="G248" i="1"/>
  <c r="H306" i="1"/>
  <c r="G306" i="1"/>
  <c r="H358" i="1"/>
  <c r="G358" i="1"/>
  <c r="D635" i="4"/>
  <c r="F420" i="4"/>
  <c r="C414" i="1"/>
  <c r="H1112" i="1"/>
  <c r="G1112" i="1"/>
  <c r="H1408" i="1"/>
  <c r="G1408" i="1"/>
  <c r="H9" i="3"/>
  <c r="H1435" i="1"/>
  <c r="G1435" i="1"/>
  <c r="I21" i="3"/>
  <c r="D1046" i="1"/>
  <c r="E6" i="5"/>
  <c r="G148" i="1"/>
  <c r="H148" i="1"/>
  <c r="D289" i="4"/>
  <c r="F151" i="4"/>
  <c r="H17" i="3"/>
  <c r="C147" i="1"/>
  <c r="E20" i="9"/>
  <c r="H346" i="1"/>
  <c r="G346" i="1"/>
  <c r="D408" i="4"/>
  <c r="F350" i="4"/>
  <c r="C345" i="1"/>
  <c r="G1056" i="1"/>
  <c r="H1056" i="1"/>
  <c r="G1096" i="1"/>
  <c r="H1096" i="1"/>
  <c r="H1124" i="1"/>
  <c r="G1124" i="1"/>
  <c r="H1154" i="1"/>
  <c r="G1154" i="1"/>
  <c r="F176" i="5"/>
  <c r="D175" i="5"/>
  <c r="H22" i="3"/>
  <c r="C1153" i="1"/>
  <c r="H1222" i="1"/>
  <c r="G1222" i="1"/>
  <c r="H522" i="1"/>
  <c r="G522" i="1"/>
  <c r="D636" i="4"/>
  <c r="E293" i="9"/>
  <c r="G2" i="1"/>
  <c r="H2" i="1"/>
  <c r="D639" i="4"/>
  <c r="F412" i="4"/>
  <c r="C407" i="1"/>
  <c r="H478" i="1"/>
  <c r="G478" i="1"/>
  <c r="H574" i="1"/>
  <c r="G574" i="1"/>
  <c r="F68" i="5"/>
  <c r="H21" i="3"/>
  <c r="C1046" i="1"/>
  <c r="G1214" i="1"/>
  <c r="B299" i="9"/>
  <c r="E298" i="9"/>
  <c r="E413" i="4"/>
  <c r="E291" i="4"/>
  <c r="D287" i="1" s="1"/>
  <c r="D285" i="1"/>
  <c r="E290" i="4"/>
  <c r="D286" i="1" s="1"/>
  <c r="H220" i="1"/>
  <c r="G220" i="1"/>
  <c r="H294" i="1"/>
  <c r="G294" i="1"/>
  <c r="F298" i="4"/>
  <c r="D407" i="4"/>
  <c r="C293" i="1"/>
  <c r="H466" i="1"/>
  <c r="G466" i="1"/>
  <c r="G990" i="1"/>
  <c r="H990" i="1"/>
  <c r="F7" i="5"/>
  <c r="D6" i="5"/>
  <c r="H20" i="3"/>
  <c r="C985" i="1"/>
  <c r="D633" i="1"/>
  <c r="F407" i="4" l="1"/>
  <c r="C402" i="1"/>
  <c r="G1046" i="1"/>
  <c r="H1046" i="1"/>
  <c r="F639" i="4"/>
  <c r="C633" i="1"/>
  <c r="H1153" i="1"/>
  <c r="G1153" i="1"/>
  <c r="F175" i="5"/>
  <c r="C1152" i="1"/>
  <c r="H345" i="1"/>
  <c r="G345" i="1"/>
  <c r="F408" i="4"/>
  <c r="C403" i="1"/>
  <c r="G147" i="1"/>
  <c r="H147" i="1"/>
  <c r="H276" i="9"/>
  <c r="D984" i="1"/>
  <c r="H414" i="1"/>
  <c r="G414" i="1"/>
  <c r="F635" i="4"/>
  <c r="C629" i="1"/>
  <c r="G985" i="1"/>
  <c r="H985" i="1"/>
  <c r="G282" i="9"/>
  <c r="E282" i="9" s="1"/>
  <c r="B282" i="9" s="1"/>
  <c r="G276" i="9"/>
  <c r="F6" i="5"/>
  <c r="C984" i="1"/>
  <c r="H293" i="1"/>
  <c r="G293" i="1"/>
  <c r="E640" i="4"/>
  <c r="E415" i="4"/>
  <c r="D410" i="1" s="1"/>
  <c r="D408" i="1"/>
  <c r="E414" i="4"/>
  <c r="D409" i="1" s="1"/>
  <c r="H407" i="1"/>
  <c r="G407" i="1"/>
  <c r="F636" i="4"/>
  <c r="C630" i="1"/>
  <c r="B20" i="9"/>
  <c r="E19" i="9"/>
  <c r="D291" i="4"/>
  <c r="F289" i="4"/>
  <c r="D413" i="4"/>
  <c r="C285" i="1"/>
  <c r="D290" i="4"/>
  <c r="K3" i="9"/>
  <c r="I9" i="3"/>
  <c r="N3" i="9"/>
  <c r="I11" i="3"/>
  <c r="E276" i="9" l="1"/>
  <c r="B276" i="9" s="1"/>
  <c r="D640" i="4"/>
  <c r="D415" i="4"/>
  <c r="F413" i="4"/>
  <c r="C408" i="1"/>
  <c r="D414" i="4"/>
  <c r="F291" i="4"/>
  <c r="C287" i="1"/>
  <c r="H402" i="1"/>
  <c r="G402" i="1"/>
  <c r="F290" i="4"/>
  <c r="C286" i="1"/>
  <c r="E642" i="4"/>
  <c r="D634" i="1"/>
  <c r="E641" i="4"/>
  <c r="H285" i="1"/>
  <c r="G285" i="1"/>
  <c r="G630" i="1"/>
  <c r="H630" i="1"/>
  <c r="G984" i="1"/>
  <c r="H8" i="3"/>
  <c r="H984" i="1"/>
  <c r="E275" i="9"/>
  <c r="G629" i="1"/>
  <c r="H629" i="1"/>
  <c r="H403" i="1"/>
  <c r="G403" i="1"/>
  <c r="H1152" i="1"/>
  <c r="G1152" i="1"/>
  <c r="G633" i="1"/>
  <c r="H633" i="1"/>
  <c r="M3" i="9" l="1"/>
  <c r="I8" i="3"/>
  <c r="E645" i="4"/>
  <c r="D635" i="1"/>
  <c r="E646" i="4"/>
  <c r="D636" i="1"/>
  <c r="H408" i="1"/>
  <c r="G408" i="1"/>
  <c r="F415" i="4"/>
  <c r="C410" i="1"/>
  <c r="H286" i="1"/>
  <c r="G286" i="1"/>
  <c r="H287" i="1"/>
  <c r="G287" i="1"/>
  <c r="F414" i="4"/>
  <c r="C409" i="1"/>
  <c r="D642" i="4"/>
  <c r="F640" i="4"/>
  <c r="C634" i="1"/>
  <c r="D641" i="4"/>
  <c r="G634" i="1" l="1"/>
  <c r="H634" i="1"/>
  <c r="D646" i="4"/>
  <c r="F642" i="4"/>
  <c r="C636" i="1"/>
  <c r="D645" i="4"/>
  <c r="F641" i="4"/>
  <c r="C635" i="1"/>
  <c r="H409" i="1"/>
  <c r="G409" i="1"/>
  <c r="H410" i="1"/>
  <c r="G410" i="1"/>
  <c r="I19" i="3"/>
  <c r="D640" i="1"/>
  <c r="I18" i="3"/>
  <c r="D639" i="1"/>
  <c r="G635" i="1" l="1"/>
  <c r="H635" i="1"/>
  <c r="F645" i="4"/>
  <c r="H18" i="3"/>
  <c r="C639" i="1"/>
  <c r="G636" i="1"/>
  <c r="H636" i="1"/>
  <c r="F646" i="4"/>
  <c r="H19" i="3"/>
  <c r="C640" i="1"/>
  <c r="G640" i="1" l="1"/>
  <c r="H640" i="1"/>
  <c r="G639" i="1"/>
  <c r="H639" i="1"/>
  <c r="H7" i="3"/>
  <c r="J3" i="9" l="1"/>
  <c r="I7" i="3"/>
  <c r="L272" i="9" l="1"/>
  <c r="M272" i="9"/>
  <c r="H18" i="9"/>
  <c r="G18" i="9"/>
  <c r="J17" i="9"/>
  <c r="M16" i="9"/>
  <c r="L15" i="9"/>
  <c r="I17" i="9"/>
  <c r="L16" i="9"/>
  <c r="M15" i="9"/>
  <c r="K5" i="9"/>
  <c r="I7" i="9"/>
  <c r="J10" i="9"/>
  <c r="K13" i="9"/>
  <c r="K7" i="9"/>
  <c r="I9" i="9"/>
  <c r="J12" i="9"/>
  <c r="J5" i="9"/>
  <c r="K6" i="9"/>
  <c r="I8" i="9"/>
  <c r="J9" i="9"/>
  <c r="K10" i="9"/>
  <c r="I12" i="9"/>
  <c r="J13" i="9"/>
  <c r="H17" i="9"/>
  <c r="H16" i="9"/>
  <c r="G15" i="9"/>
  <c r="G17" i="9"/>
  <c r="G16" i="9"/>
  <c r="H15" i="9"/>
  <c r="J6" i="9"/>
  <c r="K9" i="9"/>
  <c r="I11" i="9"/>
  <c r="I5" i="9"/>
  <c r="J8" i="9"/>
  <c r="K11" i="9"/>
  <c r="I13" i="9"/>
  <c r="I6" i="9"/>
  <c r="J7" i="9"/>
  <c r="K8" i="9"/>
  <c r="J11" i="9"/>
  <c r="K12" i="9"/>
  <c r="E18" i="9" l="1"/>
  <c r="B18" i="9" s="1"/>
  <c r="E6" i="9"/>
  <c r="B6" i="9" s="1"/>
  <c r="E5" i="9"/>
  <c r="B5" i="9" s="1"/>
  <c r="E17" i="9"/>
  <c r="B17" i="9" s="1"/>
  <c r="E7" i="9"/>
  <c r="B7" i="9" s="1"/>
  <c r="E8" i="9"/>
  <c r="B8" i="9" s="1"/>
  <c r="E9" i="9"/>
  <c r="B9" i="9" s="1"/>
  <c r="E13" i="9"/>
  <c r="B13" i="9" s="1"/>
  <c r="E11" i="9"/>
  <c r="B11" i="9" s="1"/>
  <c r="E16" i="9"/>
  <c r="E15" i="9"/>
  <c r="E12" i="9"/>
  <c r="B12" i="9" s="1"/>
  <c r="E10" i="9"/>
  <c r="B10" i="9" s="1"/>
  <c r="F16" i="9"/>
  <c r="F15" i="9"/>
  <c r="F272" i="9"/>
  <c r="F14" i="9" l="1"/>
  <c r="B15" i="9"/>
  <c r="E14" i="9"/>
  <c r="E4" i="9"/>
  <c r="B272" i="9"/>
  <c r="F19" i="9"/>
  <c r="B16"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<sst xmlns="http://schemas.openxmlformats.org/spreadsheetml/2006/main" count="4312" uniqueCount="3393">
  <si>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</si>
  <si>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</si>
  <si>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</si>
  <si>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</si>
  <si>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</si>
  <si>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</si>
  <si>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</si>
  <si>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</si>
  <si>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</si>
  <si>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</si>
  <si>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</si>
  <si>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</si>
  <si>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</si>
  <si>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</si>
  <si>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</si>
  <si>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</si>
  <si>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</si>
  <si>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</si>
  <si>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</si>
  <si>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</si>
  <si>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</si>
  <si>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</si>
  <si>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</si>
  <si>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</si>
  <si>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</si>
  <si>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</si>
  <si>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</si>
  <si>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</si>
  <si>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</si>
  <si>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</si>
  <si>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</si>
  <si>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</si>
  <si>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</si>
  <si>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</si>
  <si>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</si>
  <si>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</si>
  <si>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</si>
  <si>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</si>
  <si>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</si>
  <si>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</si>
  <si>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</si>
  <si>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</si>
  <si>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</si>
  <si>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</si>
  <si>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</si>
  <si>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</si>
  <si>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</si>
  <si>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</si>
  <si>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</si>
  <si>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</si>
  <si>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</si>
  <si>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</si>
  <si>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</si>
  <si>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</si>
  <si>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</si>
  <si>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</si>
  <si>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</si>
  <si>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</si>
  <si>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</si>
  <si>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</si>
  <si>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</si>
  <si>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</si>
  <si>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</si>
  <si>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</si>
  <si>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</si>
  <si>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</si>
  <si>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</si>
  <si>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</si>
  <si>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</si>
  <si>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</si>
  <si>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</si>
  <si>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</si>
  <si>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</si>
  <si>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</si>
  <si>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</si>
  <si>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</si>
  <si>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</si>
  <si>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</si>
  <si>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</si>
  <si>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</si>
  <si>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</si>
  <si>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</si>
  <si>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</si>
  <si>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</si>
  <si>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</si>
  <si>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</si>
  <si>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</si>
  <si>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</si>
  <si>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</si>
  <si>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</si>
  <si>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</si>
  <si>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</si>
  <si>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</si>
  <si>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</si>
  <si>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</si>
  <si>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</si>
  <si>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</si>
  <si>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</si>
  <si>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</si>
  <si>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</si>
  <si>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</si>
  <si>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</si>
  <si>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</si>
  <si>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</si>
  <si>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</si>
  <si>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</si>
  <si>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</si>
  <si>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</si>
  <si>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</si>
  <si>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</si>
  <si>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</si>
  <si>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</si>
  <si>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</si>
  <si>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</si>
  <si>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</si>
  <si>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</si>
  <si>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</si>
  <si>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</si>
  <si>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</si>
  <si>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</si>
  <si>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</si>
  <si>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</si>
  <si>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</si>
  <si>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</si>
  <si>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</si>
  <si>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</si>
  <si>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</si>
  <si>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</si>
  <si>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</si>
  <si>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</si>
  <si>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</si>
  <si>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</si>
  <si>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</si>
  <si>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</si>
  <si>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</si>
  <si>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</si>
  <si>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</si>
  <si>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</si>
  <si>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</si>
  <si>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</si>
  <si>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</si>
  <si>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</si>
  <si>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</si>
  <si>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</si>
  <si>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</si>
  <si>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</si>
  <si>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</si>
  <si>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</si>
  <si>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</si>
  <si>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</si>
  <si>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</si>
  <si>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</si>
  <si>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</si>
  <si>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</si>
  <si>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</si>
  <si>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</si>
  <si>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</si>
  <si>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</si>
  <si>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</si>
  <si>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</si>
  <si>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</si>
  <si>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</si>
  <si>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</si>
  <si>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</si>
  <si>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</si>
  <si>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</si>
  <si>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</si>
  <si>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</si>
  <si>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</si>
  <si>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</si>
  <si>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</si>
  <si>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</si>
  <si>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</si>
  <si>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</si>
  <si>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</si>
  <si>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</si>
  <si>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</si>
  <si>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</si>
  <si>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</si>
  <si>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</si>
  <si>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</si>
  <si>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</si>
  <si>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</si>
  <si>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</si>
  <si>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</si>
  <si>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</si>
  <si>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</si>
  <si>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</si>
  <si>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</si>
  <si>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</si>
  <si>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</si>
  <si>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</si>
  <si>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</si>
  <si>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</si>
  <si>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</si>
  <si>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</si>
  <si>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</si>
  <si>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</si>
  <si>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</si>
  <si>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</si>
  <si>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</si>
  <si>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</si>
  <si>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</si>
  <si>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</si>
  <si>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</si>
  <si>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</si>
  <si>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</si>
  <si>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</si>
  <si>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</si>
  <si>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</si>
  <si>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</si>
  <si>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</si>
  <si>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</si>
  <si>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</si>
  <si>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</si>
  <si>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</si>
  <si>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</si>
  <si>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</si>
  <si>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</si>
  <si>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</si>
  <si>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</si>
  <si>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</si>
  <si>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</si>
  <si>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</si>
  <si>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</si>
  <si>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</si>
  <si>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</si>
  <si>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</si>
  <si>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</si>
  <si>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</si>
  <si>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</si>
  <si>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</si>
  <si>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</si>
  <si>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</si>
  <si>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</si>
  <si>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</si>
  <si>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</si>
  <si>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</si>
  <si>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</si>
  <si>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</si>
  <si>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</si>
  <si>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</si>
  <si>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</si>
  <si>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</si>
  <si>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</si>
  <si>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</si>
  <si>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</si>
  <si>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</si>
  <si>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</si>
  <si>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</si>
  <si>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</si>
  <si>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</si>
  <si>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</si>
  <si>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</si>
  <si>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</si>
  <si>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</si>
  <si>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</si>
  <si>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</si>
  <si>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</si>
  <si>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</si>
  <si>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</si>
  <si>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</si>
  <si>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</si>
  <si>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</si>
  <si>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</si>
  <si>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</si>
  <si>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</si>
  <si>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</si>
  <si>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</si>
  <si>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</si>
  <si>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</si>
  <si>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</si>
  <si>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</si>
  <si>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</si>
  <si>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</si>
  <si>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</si>
  <si>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</si>
  <si>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</si>
  <si>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</si>
  <si>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</si>
  <si>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</si>
  <si>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</si>
  <si>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</si>
  <si>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</si>
  <si>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</si>
  <si>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</si>
  <si>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</si>
  <si>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</si>
  <si>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</si>
  <si>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</si>
  <si>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</si>
  <si>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</si>
  <si>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</si>
  <si>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</si>
  <si>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</si>
  <si>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</si>
  <si>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</si>
  <si>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</si>
  <si>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</si>
  <si>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</si>
  <si>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</si>
  <si>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</si>
  <si>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</si>
  <si>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</si>
  <si>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</si>
  <si>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</si>
  <si>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</si>
  <si>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</si>
  <si>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</si>
  <si>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</si>
  <si>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</si>
  <si>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</si>
  <si>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</si>
  <si>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</si>
  <si>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</si>
  <si>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</si>
  <si>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</si>
  <si>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</si>
  <si>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</si>
  <si>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</si>
  <si>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</si>
  <si>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</si>
  <si>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</si>
  <si>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</si>
  <si>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</si>
  <si>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</si>
  <si>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</si>
  <si>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</si>
  <si>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</si>
  <si>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</si>
  <si>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</si>
  <si>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</si>
  <si>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</si>
  <si>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</si>
  <si>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</si>
  <si>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</si>
  <si>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</si>
  <si>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</si>
  <si>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</si>
  <si>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</si>
  <si>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</si>
  <si>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</si>
  <si>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</si>
  <si>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</si>
  <si>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</si>
  <si>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</si>
  <si>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</si>
  <si>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</si>
  <si>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</si>
  <si>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</si>
  <si>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</si>
  <si>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</si>
  <si>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</si>
  <si>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</si>
  <si>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</si>
  <si>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</si>
  <si>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</si>
  <si>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</si>
  <si>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</si>
  <si>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</si>
  <si>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</si>
  <si>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</si>
  <si>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</si>
  <si>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</si>
  <si>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</si>
  <si>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</si>
  <si>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</si>
  <si>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</si>
  <si>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</si>
  <si>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</si>
  <si>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</si>
  <si>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</si>
  <si>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</si>
  <si>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</si>
  <si>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</si>
  <si>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</si>
  <si>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</si>
  <si>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</si>
  <si>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</si>
  <si>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</si>
  <si>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</si>
  <si>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</si>
  <si>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</si>
  <si>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</si>
  <si>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</si>
  <si>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</si>
  <si>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</si>
  <si>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</si>
  <si>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</si>
  <si>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</si>
  <si>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</si>
  <si>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</si>
  <si>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</si>
  <si>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</si>
  <si>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</si>
  <si>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</si>
  <si>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</si>
  <si>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</si>
  <si>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</si>
  <si>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</si>
  <si>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</si>
  <si>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</si>
  <si>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</si>
  <si>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</si>
  <si>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</si>
  <si>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</si>
  <si>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</si>
  <si>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</si>
  <si>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</si>
  <si>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</si>
  <si>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</si>
  <si>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</si>
  <si>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</si>
  <si>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</si>
  <si>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</si>
  <si>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</si>
  <si>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</si>
  <si>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</si>
  <si>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</si>
  <si>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</si>
  <si>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</si>
  <si>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</si>
  <si>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</si>
  <si>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</si>
  <si>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</si>
  <si>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</si>
  <si>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</si>
  <si>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</si>
  <si>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</si>
  <si>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</si>
  <si>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</si>
  <si>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</si>
  <si>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</si>
  <si>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</si>
  <si>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</si>
  <si>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</si>
  <si>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</si>
  <si>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</si>
  <si>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</si>
  <si>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</si>
  <si>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</si>
  <si>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</si>
  <si>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</si>
  <si>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</si>
  <si>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</si>
  <si>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</si>
  <si>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</si>
  <si>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</si>
  <si>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</si>
  <si>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</si>
  <si>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</si>
  <si>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</si>
  <si>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</si>
  <si>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</si>
  <si>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</si>
  <si>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</si>
  <si>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</si>
  <si>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</si>
  <si>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</si>
  <si>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</si>
  <si>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</si>
  <si>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</si>
  <si>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</si>
  <si>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</si>
  <si>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</si>
  <si>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</si>
  <si>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</si>
  <si>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</si>
  <si>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</si>
  <si>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</si>
  <si>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</si>
  <si>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</si>
  <si>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</si>
  <si>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</si>
  <si>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</si>
  <si>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</si>
  <si>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</si>
  <si>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</si>
  <si>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</si>
  <si>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</si>
  <si>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</si>
  <si>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</si>
  <si>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</si>
  <si>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</si>
  <si>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</si>
  <si>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</si>
  <si>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</si>
  <si>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</si>
  <si>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</si>
  <si>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</si>
  <si>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</si>
  <si>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</si>
  <si>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</si>
  <si>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</si>
  <si>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</si>
  <si>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</si>
  <si>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</si>
  <si>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</si>
  <si>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</si>
  <si>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</si>
  <si>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</si>
  <si>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</si>
  <si>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</si>
  <si>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</si>
  <si>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</si>
  <si>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</si>
  <si>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</si>
  <si>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</si>
  <si>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</si>
  <si>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</si>
  <si>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</si>
  <si>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</si>
  <si>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</si>
  <si>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</si>
  <si>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</si>
  <si>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</si>
  <si>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</si>
  <si>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</si>
  <si>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</si>
  <si>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</si>
  <si>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</si>
  <si>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</si>
  <si>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</si>
  <si>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</si>
  <si>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</si>
  <si>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</si>
  <si>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</si>
  <si>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</si>
  <si>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</si>
  <si>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</si>
  <si>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</si>
  <si>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</si>
  <si>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</si>
  <si>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</si>
  <si>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</si>
  <si>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</si>
  <si>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</si>
  <si>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</si>
  <si>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</si>
  <si>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</si>
  <si>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</si>
  <si>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</si>
  <si>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</si>
  <si>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</si>
  <si>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</si>
  <si>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</si>
  <si>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</si>
  <si>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</si>
  <si>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</si>
  <si>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</si>
  <si>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</si>
  <si>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</si>
  <si>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</si>
  <si>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</si>
  <si>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</si>
  <si>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</si>
  <si>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</si>
  <si>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</si>
  <si>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</si>
  <si>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</si>
  <si>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</si>
  <si>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</si>
  <si>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</si>
  <si>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</si>
  <si>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</si>
  <si>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</si>
  <si>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</si>
  <si>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</si>
  <si>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</si>
  <si>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</si>
  <si>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</si>
  <si>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</si>
  <si>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</si>
  <si>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</si>
  <si>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</si>
  <si>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</si>
  <si>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</si>
  <si>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</si>
  <si>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</si>
  <si>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</si>
  <si>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</si>
  <si>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</si>
  <si>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</si>
  <si>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</si>
  <si>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</si>
  <si>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</si>
  <si>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</si>
  <si>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</si>
  <si>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</si>
  <si>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</si>
  <si>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</si>
  <si>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</si>
  <si>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</si>
  <si>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</si>
  <si>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</si>
  <si>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</si>
  <si>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</si>
  <si>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</si>
  <si>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</si>
  <si>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</si>
  <si>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</si>
  <si>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</si>
  <si>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</si>
  <si>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</si>
  <si>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</si>
  <si>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</si>
  <si>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</si>
  <si>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</si>
  <si>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</si>
  <si>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</si>
  <si>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</si>
  <si>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</si>
  <si>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</si>
  <si>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</si>
  <si>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</si>
  <si>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</si>
  <si>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</si>
  <si>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</si>
  <si>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</si>
  <si>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</si>
  <si>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</si>
  <si>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</si>
  <si>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</si>
  <si>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</si>
  <si>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</si>
  <si>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</si>
  <si>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</si>
  <si>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</si>
  <si>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</si>
  <si>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</si>
  <si>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</si>
  <si>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</si>
  <si>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</si>
  <si>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</si>
  <si>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</si>
  <si>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</si>
  <si>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</si>
  <si>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</si>
  <si>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</si>
  <si>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</si>
  <si>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</si>
  <si>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</si>
  <si>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</si>
  <si>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</si>
  <si>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</si>
  <si>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</si>
  <si>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</si>
  <si>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</si>
  <si>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</si>
  <si>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</si>
  <si>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</si>
  <si>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</si>
  <si>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</si>
  <si>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</si>
  <si>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</si>
  <si>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</si>
  <si>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</si>
  <si>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</si>
  <si>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</si>
  <si>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</si>
  <si>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</si>
  <si>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</si>
  <si>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</si>
  <si>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</si>
  <si>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</si>
  <si>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</si>
  <si>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</si>
  <si>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</si>
  <si>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</si>
  <si>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</si>
  <si>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</si>
  <si>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</si>
  <si>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</si>
  <si>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</si>
  <si>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</si>
  <si>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</si>
  <si>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</si>
  <si>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</si>
  <si>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</si>
  <si>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</si>
  <si>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</si>
  <si>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</si>
  <si>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</si>
  <si>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</si>
  <si>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</si>
  <si>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</si>
  <si>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</si>
  <si>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</si>
  <si>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</si>
  <si>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</si>
  <si>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</si>
  <si>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</si>
  <si>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</si>
  <si>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</si>
  <si>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</si>
  <si>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</si>
  <si>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</si>
  <si>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</si>
  <si>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</si>
  <si>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</si>
  <si>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</si>
  <si>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</si>
  <si>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</si>
  <si>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</si>
  <si>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</si>
  <si>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</si>
  <si>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</si>
  <si>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</si>
  <si>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</si>
  <si>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</si>
  <si>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</si>
  <si>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</si>
  <si>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</si>
  <si>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</si>
  <si>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</si>
  <si>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</si>
  <si>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</si>
  <si>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</si>
  <si>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</si>
  <si>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</si>
  <si>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</si>
  <si>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</si>
  <si>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</si>
  <si>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</si>
  <si>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</si>
  <si>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</si>
  <si>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</si>
  <si>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</si>
  <si>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</si>
  <si>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</si>
  <si>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</si>
  <si>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</si>
  <si>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</si>
  <si>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</si>
  <si>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</si>
  <si>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</si>
  <si>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</si>
  <si>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</si>
  <si>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</si>
  <si>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</si>
  <si>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</si>
  <si>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</si>
  <si>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</si>
  <si>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</si>
  <si>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</si>
  <si>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</si>
  <si>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</si>
  <si>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</si>
  <si>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</si>
  <si>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</si>
  <si>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</si>
  <si>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</si>
  <si>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</si>
  <si>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</si>
  <si>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</si>
  <si>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</si>
  <si>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</si>
  <si>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</si>
  <si>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</si>
  <si>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</si>
  <si>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</si>
  <si>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</si>
  <si>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</si>
  <si>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</si>
  <si>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</si>
  <si>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</si>
  <si>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</si>
  <si>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</si>
  <si>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</si>
  <si>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</si>
  <si>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</si>
  <si>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</si>
  <si>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</si>
  <si>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</si>
  <si>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</si>
  <si>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</si>
  <si>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</si>
  <si>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</si>
  <si>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</si>
  <si>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</si>
  <si>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</si>
  <si>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</si>
  <si>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</si>
  <si>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</si>
  <si>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</si>
  <si>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</si>
  <si>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</si>
  <si>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</si>
  <si>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</si>
  <si>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</si>
  <si>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</si>
  <si>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</si>
  <si>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</si>
  <si>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</si>
  <si>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</si>
  <si>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</si>
  <si>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</si>
  <si>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</si>
  <si>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</si>
  <si>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</si>
  <si>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</si>
  <si>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</si>
  <si>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</si>
  <si>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</si>
  <si>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</si>
  <si>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</si>
  <si>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</si>
  <si>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</si>
  <si>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</si>
  <si>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</si>
  <si>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</si>
  <si>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</si>
  <si>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</si>
  <si>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</si>
  <si>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</si>
  <si>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</si>
  <si>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</si>
  <si>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</si>
  <si>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</si>
  <si>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</si>
  <si>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</si>
  <si>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</si>
  <si>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</si>
  <si>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</si>
  <si>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</si>
  <si>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</si>
  <si>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</si>
  <si>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</si>
  <si>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</si>
  <si>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</si>
  <si>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</si>
  <si>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</si>
  <si>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</si>
  <si>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</si>
  <si>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</si>
  <si>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</si>
  <si>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</si>
  <si>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</si>
  <si>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</si>
  <si>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</si>
  <si>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</si>
  <si>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</si>
  <si>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</si>
  <si>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</si>
  <si>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</si>
  <si>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</si>
  <si>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</si>
  <si>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</si>
  <si>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</si>
  <si>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</si>
  <si>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</si>
  <si>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</si>
  <si>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</si>
  <si>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</si>
  <si>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</si>
  <si>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</si>
  <si>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</si>
  <si>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</si>
  <si>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</si>
  <si>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</si>
  <si>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</si>
  <si>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</si>
  <si>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</si>
  <si>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</si>
  <si>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</si>
  <si>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</si>
  <si>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</si>
  <si>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</si>
  <si>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</si>
  <si>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</si>
  <si>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</si>
  <si>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</si>
  <si>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</si>
  <si>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</si>
  <si>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</si>
  <si>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</si>
  <si>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</si>
  <si>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</si>
  <si>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</si>
  <si>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</si>
  <si>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</si>
  <si>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</si>
  <si>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</si>
  <si>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</si>
  <si>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</si>
  <si>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</si>
  <si>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</si>
  <si>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</si>
  <si>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</si>
  <si>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</si>
  <si>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</si>
  <si>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</si>
  <si>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</si>
  <si>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</si>
  <si>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</si>
  <si>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</si>
  <si>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</si>
  <si>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</si>
  <si>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</si>
  <si>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</si>
  <si>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</si>
  <si>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</si>
  <si>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</si>
  <si>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</si>
  <si>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</si>
  <si>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</si>
  <si>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</si>
  <si>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</si>
  <si>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</si>
  <si>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</si>
  <si>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</si>
  <si>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</si>
  <si>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</si>
  <si>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</si>
  <si>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</si>
  <si>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</si>
  <si>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</si>
  <si>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</si>
  <si>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</si>
  <si>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</si>
  <si>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</si>
  <si>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</si>
  <si>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</si>
  <si>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</si>
  <si>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</si>
  <si>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</si>
  <si>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</si>
  <si>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</si>
  <si>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</si>
  <si>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</si>
  <si>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</si>
  <si>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</si>
  <si>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</si>
  <si>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</si>
  <si>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</si>
  <si>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</si>
  <si>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</si>
  <si>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</si>
  <si>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</si>
  <si>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</si>
  <si>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</si>
  <si>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</si>
  <si>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</si>
  <si>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</si>
  <si>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</si>
  <si>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</si>
  <si>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</si>
  <si>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</si>
  <si>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</si>
  <si>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</si>
  <si>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</si>
  <si>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</si>
  <si>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</si>
  <si>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</si>
  <si>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</si>
  <si>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</si>
  <si>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</si>
  <si>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</si>
  <si>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</si>
  <si>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</si>
  <si>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</si>
  <si>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</si>
  <si>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</si>
  <si>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</si>
  <si>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</si>
  <si>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</si>
  <si>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</si>
  <si>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</si>
  <si>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</si>
  <si>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</si>
  <si>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</si>
  <si>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</si>
  <si>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</si>
  <si>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</si>
  <si>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</si>
  <si>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</si>
  <si>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</si>
  <si>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</si>
  <si>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</si>
  <si>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</si>
  <si>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</si>
  <si>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</si>
  <si>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</si>
  <si>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</si>
  <si>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</si>
  <si>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</si>
  <si>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</si>
  <si>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</si>
  <si>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</si>
  <si>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</si>
  <si>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</si>
  <si>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</si>
  <si>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</si>
  <si>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</si>
  <si>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</si>
  <si>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</si>
  <si>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</si>
  <si>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</si>
  <si>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</si>
  <si>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</si>
  <si>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</si>
  <si>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</si>
  <si>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</si>
  <si>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</si>
  <si>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</si>
  <si>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</si>
  <si>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</si>
  <si>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</si>
  <si>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</si>
  <si>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</si>
  <si>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</si>
  <si>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</si>
  <si>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</si>
  <si>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</si>
  <si>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</si>
  <si>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</si>
  <si>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</si>
  <si>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</si>
  <si>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</si>
  <si>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</si>
  <si>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</si>
  <si>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</si>
  <si>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</si>
  <si>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</si>
  <si>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</si>
  <si>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</si>
  <si>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</si>
  <si>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</si>
  <si>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</si>
  <si>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</si>
  <si>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</si>
  <si>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</si>
  <si>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</si>
  <si>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</si>
  <si>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</si>
  <si>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</si>
  <si>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</si>
  <si>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</si>
  <si>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</si>
  <si>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</si>
  <si>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</si>
  <si>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</si>
  <si>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</si>
  <si>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</si>
  <si>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</si>
  <si>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</si>
  <si>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</si>
  <si>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</si>
  <si>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</si>
  <si>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</si>
  <si>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</si>
  <si>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</si>
  <si>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</si>
  <si>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</si>
  <si>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</si>
  <si>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</si>
  <si>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</si>
  <si>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</si>
  <si>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</si>
  <si>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</si>
  <si>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</si>
  <si>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</si>
  <si>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</si>
  <si>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</si>
  <si>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</si>
  <si>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</si>
  <si>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</si>
  <si>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</si>
  <si>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</si>
  <si>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</si>
  <si>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</si>
  <si>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</si>
  <si>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</si>
  <si>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</si>
  <si>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</si>
  <si>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</si>
  <si>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</si>
  <si>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</si>
  <si>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</si>
  <si>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</si>
  <si>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</si>
  <si>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</si>
  <si>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</si>
  <si>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</si>
  <si>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</si>
  <si>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</si>
  <si>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</si>
  <si>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</si>
  <si>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</si>
  <si>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</si>
  <si>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</si>
  <si>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</si>
  <si>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</si>
  <si>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</si>
  <si>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</si>
  <si>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</si>
  <si>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</si>
  <si>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</si>
  <si>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</si>
  <si>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</si>
  <si>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</si>
  <si>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</si>
  <si>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</si>
  <si>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</si>
  <si>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</si>
  <si>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</si>
  <si>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</si>
  <si>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</si>
  <si>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</si>
  <si>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</si>
  <si>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</si>
  <si>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</si>
  <si>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</si>
  <si>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</si>
  <si>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</si>
  <si>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</si>
  <si>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</si>
  <si>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</si>
  <si>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</si>
  <si>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</si>
  <si>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</si>
  <si>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</si>
  <si>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</si>
  <si>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</si>
  <si>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</si>
  <si>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</si>
  <si>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</si>
  <si>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</si>
  <si>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</si>
  <si>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</si>
  <si>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</si>
  <si>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</si>
  <si>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</si>
  <si>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</si>
  <si>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</si>
  <si>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</si>
  <si>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</si>
  <si>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</si>
  <si>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</si>
  <si>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</si>
  <si>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</si>
  <si>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</si>
  <si>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</si>
  <si>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</si>
  <si>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</si>
  <si>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</si>
  <si>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</si>
  <si>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</si>
  <si>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</si>
  <si>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</si>
  <si>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</si>
  <si>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</si>
  <si>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</si>
  <si>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</si>
  <si>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</si>
  <si>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</si>
  <si>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</si>
  <si>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</si>
  <si>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</si>
  <si>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</si>
  <si>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</si>
  <si>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</si>
  <si>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</si>
  <si>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</si>
  <si>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</si>
  <si>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</si>
  <si>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</si>
  <si>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</si>
  <si>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</si>
  <si>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</si>
  <si>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</si>
  <si>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</si>
  <si>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</si>
  <si>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</si>
  <si>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</si>
  <si>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</si>
  <si>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</si>
  <si>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</si>
  <si>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</si>
  <si>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</si>
  <si>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</si>
  <si>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</si>
  <si>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</si>
  <si>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</si>
  <si>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</si>
  <si>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</si>
  <si>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</si>
  <si>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</si>
  <si>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</si>
  <si>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</si>
  <si>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</si>
  <si>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</si>
  <si>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</si>
  <si>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</si>
  <si>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</si>
  <si>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</si>
  <si>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</si>
  <si>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</si>
  <si>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</si>
  <si>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</si>
  <si>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</si>
  <si>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</si>
  <si>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</si>
  <si>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</si>
  <si>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</si>
  <si>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</si>
  <si>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</si>
  <si>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</si>
  <si>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</si>
  <si>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</si>
  <si>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</si>
  <si>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</si>
  <si>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</si>
  <si>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</si>
  <si>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</si>
  <si>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</si>
  <si>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</si>
  <si>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</si>
  <si>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</si>
  <si>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</si>
  <si>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</si>
  <si>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</si>
  <si>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</si>
  <si>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</si>
  <si>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</si>
  <si>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</si>
  <si>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</si>
  <si>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</si>
  <si>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</si>
  <si>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</si>
  <si>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</si>
  <si>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</si>
  <si>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</si>
  <si>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</si>
  <si>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</si>
  <si>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</si>
  <si>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</si>
  <si>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</si>
  <si>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</si>
  <si>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</si>
  <si>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</si>
  <si>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</si>
  <si>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</si>
  <si>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</si>
  <si>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</si>
  <si>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</si>
  <si>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</si>
  <si>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</si>
  <si>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</si>
  <si>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</si>
  <si>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</si>
  <si>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</si>
  <si>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</si>
  <si>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</si>
  <si>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</si>
  <si>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</si>
  <si>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</si>
  <si>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</si>
  <si>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</si>
  <si>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</si>
  <si>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</si>
  <si>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</si>
  <si>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</si>
  <si>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</si>
  <si>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</si>
  <si>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</si>
  <si>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</si>
  <si>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</si>
  <si>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</si>
  <si>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</si>
  <si>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</si>
  <si>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</si>
  <si>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</si>
  <si>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</si>
  <si>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</si>
  <si>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</si>
  <si>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</si>
  <si>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</si>
  <si>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</si>
  <si>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</si>
  <si>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</si>
  <si>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</si>
  <si>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</si>
  <si>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</si>
  <si>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</si>
  <si>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</si>
  <si>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</si>
  <si>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</si>
  <si>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</si>
  <si>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</si>
  <si>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</si>
  <si>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</si>
  <si>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</si>
  <si>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</si>
  <si>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</si>
  <si>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</si>
  <si>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</si>
  <si>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</si>
  <si>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</si>
  <si>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</si>
  <si>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</si>
  <si>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</si>
  <si>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</si>
  <si>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</si>
  <si>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</si>
  <si>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</si>
  <si>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</si>
  <si>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</si>
  <si>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</si>
  <si>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</si>
  <si>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</si>
  <si>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</si>
  <si>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</si>
  <si>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</si>
  <si>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</si>
  <si>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</si>
  <si>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</si>
  <si>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</si>
  <si>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</si>
  <si>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</si>
  <si>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</si>
  <si>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</si>
  <si>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</si>
  <si>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</si>
  <si>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</si>
  <si>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</si>
  <si>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</si>
  <si>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</si>
  <si>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</si>
  <si>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</si>
  <si>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</si>
  <si>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</si>
  <si>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</si>
  <si>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</si>
  <si>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</si>
  <si>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</si>
  <si>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</si>
  <si>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</si>
  <si>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</si>
  <si>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</si>
  <si>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</si>
  <si>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</si>
  <si>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</si>
  <si>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</si>
  <si>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</si>
  <si>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</si>
  <si>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</si>
  <si>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</si>
  <si>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</si>
  <si>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</si>
  <si>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</si>
  <si>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</si>
  <si>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</si>
  <si>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</si>
  <si>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</si>
  <si>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</si>
  <si>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</si>
  <si>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</si>
  <si>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</si>
  <si>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</si>
  <si>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</si>
  <si>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</si>
  <si>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</si>
  <si>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</si>
  <si>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</si>
  <si>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</si>
  <si>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</si>
  <si>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</si>
  <si>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</si>
  <si>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</si>
  <si>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</si>
  <si>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</si>
  <si>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</si>
  <si>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</si>
  <si>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</si>
  <si>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</si>
  <si>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</si>
  <si>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</si>
  <si>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</si>
  <si>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</si>
  <si>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</si>
  <si>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</si>
  <si>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</si>
  <si>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</si>
  <si>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</si>
  <si>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</si>
  <si>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</si>
  <si>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</si>
  <si>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</si>
  <si>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</si>
  <si>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</si>
  <si>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</si>
  <si>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</si>
  <si>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</si>
  <si>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</si>
  <si>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</si>
  <si>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</si>
  <si>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</si>
  <si>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</si>
  <si>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</si>
  <si>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</si>
  <si>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</si>
  <si>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</si>
  <si>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</si>
  <si>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</si>
  <si>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</si>
  <si>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</si>
  <si>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</si>
  <si>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</si>
  <si>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</si>
  <si>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</si>
  <si>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</si>
  <si>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</si>
  <si>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</si>
  <si>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</si>
  <si>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</si>
  <si>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</si>
  <si>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</si>
  <si>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</si>
  <si>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</si>
  <si>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</si>
  <si>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</si>
  <si>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</si>
  <si>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</si>
  <si>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</si>
  <si>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</si>
  <si>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</si>
  <si>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</si>
  <si>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</si>
  <si>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</si>
  <si>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</si>
  <si>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</si>
  <si>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</si>
  <si>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</si>
  <si>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</si>
  <si>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</si>
  <si>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</si>
  <si>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</si>
  <si>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</si>
  <si>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</si>
  <si>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</si>
  <si>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</si>
  <si>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</si>
  <si>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</si>
  <si>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</si>
  <si>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</si>
  <si>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</si>
  <si>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</si>
  <si>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</si>
  <si>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</si>
  <si>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</si>
  <si>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</si>
  <si>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</si>
  <si>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</si>
  <si>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</si>
  <si>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</si>
  <si>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</si>
  <si>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</si>
  <si>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</si>
  <si>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</si>
  <si>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</si>
  <si>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</si>
  <si>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</si>
  <si>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</si>
  <si>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</si>
  <si>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</si>
  <si>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</si>
  <si>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</si>
  <si>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</si>
  <si>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</si>
  <si>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</si>
  <si>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</si>
  <si>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</si>
  <si>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</si>
  <si>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</si>
  <si>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</si>
  <si>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</si>
  <si>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</si>
  <si>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</si>
  <si>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</si>
  <si>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</si>
  <si>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</si>
  <si>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</si>
  <si>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</si>
  <si>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</si>
  <si>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</si>
  <si>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</si>
  <si>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</si>
  <si>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</si>
  <si>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</si>
  <si>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</si>
  <si>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</si>
  <si>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</si>
  <si>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</si>
  <si>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</si>
  <si>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</si>
  <si>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</si>
  <si>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</si>
  <si>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</si>
  <si>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</si>
  <si>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</si>
  <si>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</si>
  <si>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</si>
  <si>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</si>
  <si>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</si>
  <si>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</si>
  <si>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</si>
  <si>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</si>
  <si>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</si>
  <si>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</si>
  <si>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</si>
  <si>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</si>
  <si>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</si>
  <si>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</si>
  <si>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</si>
  <si>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</si>
  <si>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</si>
  <si>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</si>
  <si>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</si>
  <si>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</si>
  <si>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</si>
  <si>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</si>
  <si>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</si>
  <si>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</si>
  <si>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</si>
  <si>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</si>
  <si>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</si>
  <si>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</si>
  <si>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</si>
  <si>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</si>
  <si>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</si>
  <si>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</si>
  <si>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</si>
  <si>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</si>
  <si>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</si>
  <si>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</si>
  <si>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</si>
  <si>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</si>
  <si>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</si>
  <si>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</si>
  <si>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</si>
  <si>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</si>
  <si>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</si>
  <si>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</si>
  <si>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</si>
  <si>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</si>
  <si>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</si>
  <si>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</si>
  <si>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</si>
  <si>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</si>
  <si>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</si>
  <si>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</si>
  <si>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</si>
  <si>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</si>
  <si>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</si>
  <si>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</si>
  <si>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</si>
  <si>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</si>
  <si>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</si>
  <si>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</si>
  <si>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</si>
  <si>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</si>
  <si>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</si>
  <si>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</si>
  <si>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</si>
  <si>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</si>
  <si>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</si>
  <si>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</si>
  <si>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</si>
  <si>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</si>
  <si>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</si>
  <si>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</si>
  <si>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</si>
  <si>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</si>
  <si>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</si>
  <si>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</si>
  <si>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</si>
  <si>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</si>
  <si>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</si>
  <si>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</si>
  <si>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</si>
  <si>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</si>
  <si>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</si>
  <si>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</si>
  <si>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</si>
  <si>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</si>
  <si>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</si>
  <si>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</si>
  <si>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</si>
  <si>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</si>
  <si>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</si>
  <si>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</si>
  <si>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</si>
  <si>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</si>
  <si>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</si>
  <si>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</si>
  <si>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</si>
  <si>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</si>
  <si>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</si>
  <si>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</si>
  <si>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</si>
  <si>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</si>
  <si>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</si>
  <si>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</si>
  <si>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</si>
  <si>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</si>
  <si>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</si>
  <si>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</si>
  <si>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</si>
  <si>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</si>
  <si>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</si>
  <si>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</si>
  <si>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</si>
  <si>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</si>
  <si>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</si>
  <si>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</si>
  <si>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</si>
  <si>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</si>
  <si>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</si>
  <si>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</si>
  <si>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</si>
  <si>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</si>
  <si>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</si>
  <si>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</si>
  <si>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</si>
  <si>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</si>
  <si>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</si>
  <si>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</si>
  <si>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</si>
  <si>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</si>
  <si>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</si>
  <si>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</si>
  <si>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</si>
  <si>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</si>
  <si>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</si>
  <si>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</si>
  <si>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</si>
  <si>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</si>
  <si>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</si>
  <si>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</si>
  <si>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</si>
  <si>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</si>
  <si>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</si>
  <si>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</si>
  <si>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</si>
  <si>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</si>
  <si>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</si>
  <si>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</si>
  <si>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</si>
  <si>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</si>
  <si>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</si>
  <si>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</si>
  <si>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</si>
  <si>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</si>
  <si>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</si>
  <si>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</si>
  <si>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</si>
  <si>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</si>
  <si>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</si>
  <si>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</si>
  <si>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</si>
  <si>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</si>
  <si>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</si>
  <si>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</si>
  <si>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</si>
  <si>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</si>
  <si>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</si>
  <si>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</si>
  <si>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</si>
  <si>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</si>
  <si>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</si>
  <si>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</si>
  <si>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</si>
  <si>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</si>
  <si>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</si>
  <si>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</si>
  <si>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</si>
  <si>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</si>
  <si>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</si>
  <si>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</si>
  <si>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</si>
  <si>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</si>
  <si>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</si>
  <si>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</si>
  <si>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</si>
  <si>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</si>
  <si>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</si>
  <si>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</si>
  <si>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</si>
  <si>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</si>
  <si>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</si>
  <si>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</si>
  <si>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</si>
  <si>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</si>
  <si>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</si>
  <si>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</si>
  <si>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</si>
  <si>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</si>
  <si>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</si>
  <si>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</si>
  <si>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</si>
  <si>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</si>
  <si>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</si>
  <si>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</si>
  <si>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</si>
  <si>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</si>
  <si>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</si>
  <si>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</si>
  <si>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</si>
  <si>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</si>
  <si>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</si>
  <si>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</si>
  <si>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</si>
  <si>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</si>
  <si>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</si>
  <si>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</si>
  <si>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</si>
  <si>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</si>
  <si>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</si>
  <si>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</si>
  <si>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</si>
  <si>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</si>
  <si>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</si>
  <si>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</si>
  <si>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</si>
  <si>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</si>
  <si>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</si>
  <si>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</si>
  <si>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</si>
  <si>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</si>
  <si>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</si>
  <si>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</si>
  <si>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</si>
  <si>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</si>
  <si>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</si>
  <si>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</si>
  <si>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</si>
  <si>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</si>
  <si>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</si>
  <si>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</si>
  <si>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</si>
  <si>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</si>
  <si>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</si>
  <si>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</si>
  <si>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</si>
  <si>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</si>
  <si>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</si>
  <si>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</si>
  <si>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</si>
  <si>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</si>
  <si>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</si>
  <si>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</si>
  <si>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</si>
  <si>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</si>
  <si>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</si>
  <si>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</si>
  <si>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</si>
  <si>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</si>
  <si>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</si>
  <si>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</si>
  <si>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</si>
  <si>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</si>
  <si>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</si>
  <si>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</si>
  <si>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</si>
  <si>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</si>
  <si>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</si>
  <si>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</si>
  <si>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</si>
  <si>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</si>
  <si>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</si>
  <si>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</si>
  <si>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</si>
  <si>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</si>
  <si>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</si>
  <si>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</si>
  <si>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</si>
  <si>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</si>
  <si>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</si>
  <si>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</si>
  <si>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</si>
  <si>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</si>
  <si>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</si>
  <si>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</si>
  <si>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</si>
  <si>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</si>
  <si>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</si>
  <si>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</si>
  <si>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</si>
  <si>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</si>
  <si>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</si>
  <si>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</si>
  <si>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</si>
  <si>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</si>
  <si>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</si>
  <si>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</si>
  <si>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</si>
  <si>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</si>
  <si>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</si>
  <si>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</si>
  <si>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</si>
  <si>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</si>
  <si>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</si>
  <si>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</si>
  <si>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</si>
  <si>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</si>
  <si>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</si>
  <si>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</si>
  <si>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</si>
  <si>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</si>
  <si>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</si>
  <si>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</si>
  <si>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</si>
  <si>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</si>
  <si>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</si>
  <si>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</si>
  <si>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</si>
  <si>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</si>
  <si>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</si>
  <si>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</si>
  <si>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</si>
  <si>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</si>
  <si>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</si>
  <si>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</si>
  <si>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</si>
  <si>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</si>
  <si>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</si>
  <si>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</si>
  <si>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</si>
  <si>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</si>
  <si>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</si>
  <si>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</si>
  <si>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</si>
  <si>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</si>
  <si>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</si>
  <si>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</si>
  <si>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</si>
  <si>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</si>
  <si>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</si>
  <si>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</si>
  <si>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</si>
  <si>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</si>
  <si>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</si>
  <si>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</si>
  <si>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</si>
  <si>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</si>
  <si>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</si>
  <si>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</si>
  <si>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</si>
  <si>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</si>
  <si>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</si>
  <si>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</si>
  <si>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</si>
  <si>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</si>
  <si>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</si>
  <si>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</si>
  <si>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</si>
  <si>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</si>
  <si>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</si>
  <si>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</si>
  <si>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</si>
  <si>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</si>
  <si>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</si>
  <si>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</si>
  <si>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</si>
  <si>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</si>
  <si>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</si>
  <si>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</si>
  <si>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</si>
  <si>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</si>
  <si>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</si>
  <si>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</si>
  <si>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</si>
  <si>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</si>
  <si>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</si>
  <si>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</si>
  <si>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</si>
  <si>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</si>
  <si>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</si>
  <si>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</si>
  <si>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</si>
  <si>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</si>
  <si>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</si>
  <si>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</si>
  <si>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</si>
  <si>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</si>
  <si>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</si>
  <si>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</si>
  <si>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</si>
  <si>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</si>
  <si>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</si>
  <si>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</si>
  <si>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</si>
  <si>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</si>
  <si>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</si>
  <si>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</si>
  <si>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</si>
  <si>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</si>
  <si>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</si>
  <si>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</si>
  <si>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</si>
  <si>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</si>
  <si>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</si>
  <si>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</si>
  <si>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</si>
  <si>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</si>
  <si>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</si>
  <si>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</si>
  <si>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</si>
  <si>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</si>
  <si>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</si>
  <si>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</si>
  <si>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</si>
  <si>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</si>
  <si>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</si>
  <si>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</si>
  <si>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</si>
  <si>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</si>
  <si>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</si>
  <si>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</si>
  <si>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</si>
  <si>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</si>
  <si>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</si>
  <si>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</si>
  <si>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</si>
  <si>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</si>
  <si>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</si>
  <si>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</si>
  <si>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</si>
  <si>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</si>
  <si>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</si>
  <si>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</si>
  <si>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</si>
  <si>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</si>
  <si>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</si>
  <si>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</si>
  <si>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</si>
  <si>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</si>
  <si>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</si>
  <si>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</si>
  <si>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</si>
  <si>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</si>
  <si>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</si>
  <si>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</si>
  <si>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</si>
  <si>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</si>
  <si>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</si>
  <si>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</si>
  <si>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</si>
  <si>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</si>
  <si>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</si>
  <si>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</si>
  <si>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</si>
  <si>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</si>
  <si>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</si>
  <si>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</si>
  <si>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</si>
  <si>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</si>
  <si>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</si>
  <si>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</si>
  <si>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</si>
  <si>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</si>
  <si>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</si>
  <si>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</si>
  <si>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</si>
  <si>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</si>
  <si>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</si>
  <si>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</si>
  <si>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</si>
  <si>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</si>
  <si>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</si>
  <si>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</si>
  <si>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</si>
  <si>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</si>
  <si>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</si>
  <si>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</si>
  <si>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</si>
  <si>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</si>
  <si>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</si>
  <si>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</si>
  <si>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</si>
  <si>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</si>
  <si>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</si>
  <si>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</si>
  <si>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</si>
  <si>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</si>
  <si>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</si>
  <si>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</si>
  <si>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</si>
  <si>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</si>
  <si>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</si>
  <si>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</si>
  <si>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</si>
  <si>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</si>
  <si>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</si>
  <si>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</si>
  <si>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</si>
  <si>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</si>
  <si>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</si>
  <si>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</si>
  <si>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</si>
  <si>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</si>
  <si>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</si>
  <si>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</si>
  <si>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</si>
  <si>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</si>
  <si>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</si>
  <si>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</si>
  <si>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</si>
  <si>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</si>
  <si>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</si>
  <si>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</si>
  <si>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</si>
  <si>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</si>
  <si>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</si>
  <si>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</si>
  <si>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</si>
  <si>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</si>
  <si>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</si>
  <si>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</si>
  <si>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</si>
  <si>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</si>
  <si>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</si>
  <si>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</si>
  <si>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</si>
  <si>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</si>
  <si>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</si>
  <si>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</si>
  <si>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</si>
  <si>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</si>
  <si>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</si>
  <si>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</si>
  <si>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</si>
  <si>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</si>
  <si>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</si>
  <si>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</si>
  <si>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</si>
  <si>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</si>
  <si>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</si>
  <si>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</si>
  <si>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</si>
  <si>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</si>
  <si>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</si>
  <si>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</si>
  <si>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</si>
  <si>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</si>
  <si>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</si>
  <si>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</si>
  <si>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</si>
  <si>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</si>
  <si>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</si>
  <si>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</si>
  <si>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</si>
  <si>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</si>
  <si>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</si>
  <si>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</si>
  <si>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</si>
  <si>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</si>
  <si>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</si>
  <si>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</si>
  <si>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</si>
  <si>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</si>
  <si>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</si>
  <si>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</si>
  <si>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</si>
  <si>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</si>
  <si>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</si>
  <si>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</si>
  <si>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</si>
  <si>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</si>
  <si>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</si>
  <si>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</si>
  <si>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</si>
  <si>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</si>
  <si>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</si>
  <si>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</si>
  <si>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</si>
  <si>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</si>
  <si>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</si>
  <si>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</si>
  <si>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</si>
  <si>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</si>
  <si>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</si>
  <si>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</si>
  <si>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</si>
  <si>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</si>
  <si>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</si>
  <si>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</si>
  <si>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</si>
  <si>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</si>
  <si>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</si>
  <si>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</si>
  <si>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</si>
  <si>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</si>
  <si>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</si>
  <si>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</si>
  <si>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</si>
  <si>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</si>
  <si>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</si>
  <si>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</si>
  <si>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</si>
  <si>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</si>
  <si>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</si>
  <si>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</si>
  <si>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</si>
  <si>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</si>
  <si>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</si>
  <si>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</si>
  <si>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</si>
  <si>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</si>
  <si>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</si>
  <si>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</si>
  <si>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</si>
  <si>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</si>
  <si>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</si>
  <si>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</si>
  <si>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</si>
  <si>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</si>
  <si>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</si>
  <si>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</si>
  <si>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</si>
  <si>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</si>
  <si>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</si>
  <si>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</si>
  <si>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</si>
  <si>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</si>
  <si>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</si>
  <si>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</si>
  <si>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</si>
  <si>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</si>
  <si>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</si>
  <si>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</si>
  <si>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</si>
  <si>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</si>
  <si>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</si>
  <si>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</si>
  <si>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</si>
  <si>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</si>
  <si>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</si>
  <si>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</si>
  <si>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</si>
  <si>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</si>
  <si>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</si>
  <si>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</si>
  <si>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</si>
  <si>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</si>
  <si>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</si>
  <si>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</si>
  <si>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</si>
  <si>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</si>
  <si>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</si>
  <si>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</si>
  <si>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</si>
  <si>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</si>
  <si>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</si>
  <si>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</si>
  <si>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</si>
  <si>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</si>
  <si>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</si>
  <si>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</si>
  <si>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</si>
  <si>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</si>
  <si>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</si>
  <si>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</si>
  <si>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</si>
  <si>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</si>
  <si>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</si>
  <si>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</si>
  <si>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</si>
  <si>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</si>
  <si>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</si>
  <si>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</si>
  <si>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</si>
  <si>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</si>
  <si>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</si>
  <si>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</si>
  <si>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</si>
  <si>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</si>
  <si>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</si>
  <si>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</si>
  <si>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</si>
  <si>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</si>
  <si>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</si>
  <si>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</si>
  <si>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</si>
  <si>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</si>
  <si>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</si>
  <si>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</si>
  <si>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</si>
  <si>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</si>
  <si>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</si>
  <si>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</si>
  <si>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</si>
  <si>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</si>
  <si>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</si>
  <si>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</si>
  <si>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</si>
  <si>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</si>
  <si>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</si>
  <si>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</si>
  <si>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</si>
  <si>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</si>
  <si>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</si>
  <si>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</si>
  <si>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</si>
  <si>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</si>
  <si>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</si>
  <si>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</si>
  <si>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</si>
  <si>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</si>
  <si>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</si>
  <si>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</si>
  <si>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</si>
  <si>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</si>
  <si>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</si>
  <si>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</si>
  <si>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</si>
  <si>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</si>
  <si>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</si>
  <si>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</si>
  <si>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</si>
  <si>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</si>
  <si>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</si>
  <si>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</si>
  <si>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</si>
  <si>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</si>
  <si>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</si>
  <si>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</si>
  <si>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</si>
  <si>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</si>
  <si>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</si>
  <si>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</si>
  <si>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</si>
  <si>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</si>
  <si>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</si>
  <si>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</si>
  <si>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</si>
  <si>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</si>
  <si>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</si>
  <si>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</si>
  <si>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</si>
  <si>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</si>
  <si>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</si>
  <si>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</si>
  <si>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</si>
  <si>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</si>
  <si>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</si>
  <si>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</si>
  <si>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</si>
  <si>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</si>
  <si>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</si>
  <si>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</si>
  <si>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</si>
  <si>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</si>
  <si>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</si>
  <si>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</si>
  <si>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</si>
  <si>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</si>
  <si>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</si>
  <si>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</si>
  <si>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</si>
  <si>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</si>
  <si>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</si>
  <si>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</si>
  <si>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</si>
  <si>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</si>
  <si>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</si>
  <si>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</si>
  <si>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</si>
  <si>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</si>
  <si>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</si>
  <si>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</si>
  <si>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</si>
  <si>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</si>
  <si>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</si>
  <si>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</si>
  <si>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</si>
  <si>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</si>
  <si>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</si>
  <si>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</si>
  <si>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</si>
  <si>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</si>
  <si>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</si>
  <si>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</si>
  <si>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</si>
  <si>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</si>
  <si>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</si>
  <si>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</si>
  <si>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</si>
  <si>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</si>
  <si>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</si>
  <si>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</si>
  <si>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</si>
  <si>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</si>
  <si>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</si>
  <si>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</si>
  <si>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</si>
  <si>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</si>
  <si>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</si>
  <si>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</si>
  <si>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</si>
  <si>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</si>
  <si>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</si>
  <si>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</si>
  <si>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</si>
  <si>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</si>
  <si>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</si>
  <si>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</si>
  <si>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</si>
  <si>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</si>
  <si>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</si>
  <si>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</si>
  <si>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</si>
  <si>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</si>
  <si>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</si>
  <si>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</si>
  <si>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</si>
  <si>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</si>
  <si>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</si>
  <si>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</si>
  <si>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</si>
  <si>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</si>
  <si>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</si>
  <si>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</si>
  <si>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</si>
  <si>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</si>
  <si>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</si>
  <si>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</si>
  <si>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</si>
  <si>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</si>
  <si>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</si>
  <si>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</si>
  <si>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</si>
  <si>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</si>
  <si>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</si>
  <si>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</si>
  <si>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</si>
  <si>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</si>
  <si>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</si>
  <si>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</si>
  <si>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</si>
  <si>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</si>
  <si>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</si>
  <si>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</si>
  <si>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</si>
  <si>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</si>
  <si>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</si>
  <si>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</si>
  <si>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</si>
  <si>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</si>
  <si>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</si>
  <si>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</si>
  <si>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</si>
  <si>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</si>
  <si>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</si>
  <si>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</si>
  <si>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</si>
  <si>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</si>
  <si>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</si>
  <si>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</si>
  <si>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</si>
  <si>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</si>
  <si>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</si>
  <si>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</si>
  <si>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</si>
  <si>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</si>
  <si>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</si>
  <si>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</si>
  <si>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</si>
  <si>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</si>
  <si>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</si>
  <si>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</si>
  <si>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</si>
  <si>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</si>
  <si>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</si>
  <si>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</si>
  <si>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</si>
  <si>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</si>
  <si>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</si>
  <si>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</si>
  <si>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</si>
  <si>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</si>
  <si>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</si>
  <si>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</si>
  <si>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</si>
  <si>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</si>
  <si>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</si>
  <si>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</si>
  <si>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</si>
  <si>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</si>
  <si>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</si>
  <si>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</si>
  <si>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</si>
  <si>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</si>
  <si>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</si>
  <si>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</si>
  <si>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</si>
  <si>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</si>
  <si>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</si>
  <si>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</si>
  <si>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</si>
  <si>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</si>
  <si>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</si>
  <si>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</si>
  <si>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</si>
  <si>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</si>
  <si>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</si>
  <si>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</si>
  <si>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</si>
  <si>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</si>
  <si>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</si>
  <si>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</si>
  <si>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</si>
  <si>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</si>
  <si>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</si>
  <si>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</si>
  <si>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</si>
  <si>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</si>
  <si>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</si>
  <si>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</si>
  <si>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</si>
  <si>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</si>
  <si>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</si>
  <si>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</si>
  <si>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</si>
  <si>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</si>
  <si>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</si>
  <si>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</si>
  <si>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</si>
  <si>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</si>
  <si>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</si>
  <si>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</si>
  <si>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</si>
  <si>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</si>
  <si>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</si>
  <si>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</si>
  <si>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</si>
  <si>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</si>
  <si>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</si>
  <si>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</si>
  <si>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</si>
  <si>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</si>
  <si>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</si>
  <si>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</si>
  <si>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</si>
  <si>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</si>
  <si>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</si>
  <si>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</si>
  <si>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</si>
  <si>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</si>
  <si>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</si>
  <si>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</si>
  <si>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</si>
  <si>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</si>
  <si>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</si>
  <si>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</si>
  <si>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</si>
  <si>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</si>
  <si>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</si>
  <si>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</si>
  <si>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</si>
  <si>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</si>
  <si>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</si>
  <si>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</si>
  <si>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</si>
  <si>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</si>
  <si>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</si>
  <si>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</si>
  <si>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</si>
  <si>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</si>
  <si>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</si>
  <si>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</si>
  <si>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</si>
  <si>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</si>
  <si>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</si>
  <si>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</si>
  <si>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</si>
  <si>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</si>
  <si>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</si>
  <si>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</si>
  <si>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</si>
  <si>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</si>
  <si>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</si>
  <si>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</si>
  <si>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</si>
  <si>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</si>
  <si>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</si>
  <si>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</si>
  <si>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</si>
  <si>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</si>
  <si>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</si>
  <si>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</si>
  <si>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</si>
  <si>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</si>
  <si>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</si>
  <si>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</si>
  <si>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</si>
  <si>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</si>
  <si>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</si>
  <si>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</si>
  <si>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</si>
  <si>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</si>
  <si>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</si>
  <si>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</si>
  <si>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</si>
  <si>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</si>
  <si>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</si>
  <si>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</si>
  <si>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</si>
  <si>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</si>
  <si>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</si>
  <si>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</si>
  <si>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</si>
  <si>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</si>
  <si>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</si>
  <si>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</si>
  <si>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</si>
  <si>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</si>
  <si>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</si>
  <si>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</si>
  <si>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</si>
  <si>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</si>
  <si>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</si>
  <si>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</si>
  <si>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</si>
  <si>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</si>
  <si>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</si>
  <si>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</si>
  <si>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</si>
  <si>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</si>
  <si>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</si>
  <si>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</si>
  <si>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</si>
  <si>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</si>
  <si>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</si>
  <si>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</si>
  <si>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</si>
  <si>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</si>
  <si>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</si>
  <si>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</si>
  <si>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</si>
  <si>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</si>
  <si>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</si>
  <si>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</si>
  <si>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</si>
  <si>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</si>
  <si>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</si>
  <si>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</si>
  <si>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</si>
  <si>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</si>
  <si>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</si>
  <si>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</si>
  <si>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</si>
  <si>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</si>
  <si>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</si>
  <si>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</si>
  <si>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</si>
  <si>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</si>
  <si>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</si>
  <si>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</si>
  <si>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</si>
  <si>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</si>
  <si>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</si>
  <si>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</si>
  <si>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</si>
  <si>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</si>
  <si>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</si>
  <si>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</si>
  <si>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</si>
  <si>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</si>
  <si>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</si>
  <si>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</si>
  <si>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</si>
  <si>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</si>
  <si>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</si>
  <si>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</si>
  <si>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</si>
  <si>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</si>
  <si>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</si>
  <si>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</si>
  <si>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</si>
  <si>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</si>
  <si>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</si>
  <si>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</si>
  <si>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</si>
  <si>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</si>
  <si>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</si>
  <si>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</si>
  <si>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</si>
  <si>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</si>
  <si>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</si>
  <si>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</si>
  <si>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</si>
  <si>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</si>
  <si>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</si>
  <si>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</si>
  <si>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</si>
  <si>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</si>
  <si>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</si>
  <si>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</si>
  <si>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</si>
  <si>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</si>
  <si>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</si>
  <si>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</si>
  <si>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</si>
  <si>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</si>
  <si>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</si>
  <si>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</si>
  <si>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</si>
  <si>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</si>
  <si>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</si>
  <si>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</si>
  <si>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</si>
  <si>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</si>
  <si>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</si>
  <si>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</si>
  <si>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</si>
  <si>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</si>
  <si>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</si>
  <si>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</si>
  <si>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</si>
  <si>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</si>
  <si>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</si>
  <si>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</si>
  <si>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</si>
  <si>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</si>
  <si>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</si>
  <si>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</si>
  <si>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</si>
  <si>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</si>
  <si>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</si>
  <si>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</si>
  <si>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</si>
  <si>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</si>
  <si>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</si>
  <si>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</si>
  <si>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</si>
  <si>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</si>
  <si>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</si>
  <si>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</si>
  <si>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</si>
  <si>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</si>
  <si>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</si>
  <si>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</si>
  <si>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</si>
  <si>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</si>
  <si>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</si>
  <si>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</si>
  <si>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</si>
  <si>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</si>
  <si>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</si>
  <si>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</si>
  <si>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</si>
  <si>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</si>
  <si>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</si>
  <si>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</si>
  <si>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</si>
  <si>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</si>
  <si>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</si>
  <si>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</si>
  <si>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</si>
  <si>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</si>
  <si>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</si>
  <si>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</si>
  <si>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</si>
  <si>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</si>
  <si>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</si>
  <si>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</si>
  <si>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</si>
  <si>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</si>
  <si>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</si>
  <si>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</si>
  <si>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</si>
  <si>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</si>
  <si>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</si>
  <si>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</si>
  <si>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</si>
  <si>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</si>
  <si>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</si>
  <si>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</si>
  <si>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</si>
  <si>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</si>
  <si>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</si>
  <si>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</si>
  <si>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</si>
  <si>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</si>
  <si>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</si>
  <si>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</si>
  <si>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</si>
  <si>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</si>
  <si>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</si>
  <si>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</si>
  <si>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</si>
  <si>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</si>
  <si>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</si>
  <si>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</si>
  <si>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</si>
  <si>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</si>
  <si>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</si>
  <si>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</si>
  <si>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</si>
  <si>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</si>
  <si>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</si>
  <si>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</si>
  <si>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</si>
  <si>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</si>
  <si>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</si>
  <si>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</si>
  <si>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</si>
  <si>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</si>
  <si>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</si>
  <si>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</si>
  <si>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</si>
  <si>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</si>
  <si>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</si>
  <si>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</si>
  <si>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</si>
  <si>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</si>
  <si>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</si>
  <si>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</si>
  <si>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</si>
  <si>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</si>
  <si>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</si>
  <si>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</si>
  <si>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</si>
  <si>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</si>
  <si>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</si>
  <si>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</si>
  <si>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</si>
  <si>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</si>
  <si>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</si>
  <si>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</si>
  <si>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</si>
  <si>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</si>
  <si>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</si>
  <si>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</si>
  <si>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</si>
  <si>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</si>
  <si>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</si>
  <si>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</si>
  <si>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</si>
  <si>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</si>
  <si>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</si>
  <si>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</si>
  <si>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</si>
  <si>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</si>
  <si>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</si>
  <si>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</si>
  <si>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</si>
  <si>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</si>
  <si>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</si>
  <si>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</si>
  <si>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</si>
  <si>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</si>
  <si>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</si>
  <si>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</si>
  <si>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</si>
  <si>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</si>
  <si>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</si>
  <si>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</si>
  <si>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</si>
  <si>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</si>
  <si>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</si>
  <si>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</si>
  <si>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</si>
  <si>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</si>
  <si>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</si>
  <si>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</si>
  <si>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</si>
  <si>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</si>
  <si>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</si>
  <si>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</si>
  <si>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</si>
  <si>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</si>
  <si>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</si>
  <si>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</si>
  <si>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</si>
  <si>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</si>
  <si>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</si>
  <si>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</si>
  <si>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</si>
  <si>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</si>
  <si>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</si>
  <si>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</si>
  <si>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</si>
  <si>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</si>
  <si>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</si>
  <si>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</si>
  <si>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</si>
  <si>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</si>
  <si>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</si>
  <si>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</si>
  <si>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</si>
  <si>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</si>
  <si>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</si>
  <si>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</si>
  <si>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</si>
  <si>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</si>
  <si>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</si>
  <si>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</si>
  <si>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</si>
  <si>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</si>
  <si>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</si>
  <si>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</si>
  <si>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</si>
  <si>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</si>
  <si>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</si>
  <si>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</si>
  <si>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</si>
  <si>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</si>
  <si>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</si>
  <si>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</si>
  <si>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</si>
  <si>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</si>
  <si>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</si>
  <si>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</si>
  <si>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</si>
  <si>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</si>
  <si>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</si>
  <si>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</si>
  <si>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</si>
  <si>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</si>
  <si>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</si>
  <si>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</si>
  <si>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</si>
  <si>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</si>
  <si>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</si>
  <si>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</si>
  <si>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</si>
  <si>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</si>
  <si>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</si>
  <si>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</si>
  <si>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</si>
  <si>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</si>
  <si>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</si>
  <si>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</si>
  <si>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</si>
  <si>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</si>
  <si>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</si>
  <si>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</si>
  <si>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</si>
  <si>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</si>
  <si>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</si>
  <si>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</si>
  <si>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</si>
  <si>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</si>
  <si>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</si>
  <si>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</si>
  <si>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</si>
  <si>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</si>
  <si>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</si>
  <si>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</si>
  <si>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</si>
  <si>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</si>
  <si>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</si>
  <si>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</si>
  <si>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</si>
  <si>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</si>
  <si>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</si>
  <si>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</si>
  <si>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</si>
  <si>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</si>
  <si>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</si>
  <si>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</si>
  <si>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</si>
  <si>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</si>
  <si>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</si>
  <si>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</si>
  <si>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</si>
  <si>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</si>
  <si>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</si>
  <si>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</si>
  <si>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</si>
  <si>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</si>
  <si>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</si>
  <si>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</si>
  <si>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</si>
  <si>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</si>
  <si>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</si>
  <si>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</si>
  <si>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</si>
  <si>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</si>
  <si>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</si>
  <si>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</si>
  <si>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</si>
  <si>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</si>
  <si>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</si>
  <si>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</si>
  <si>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</si>
  <si>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</si>
  <si>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</si>
  <si>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</si>
  <si>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</si>
  <si>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</si>
  <si>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</si>
  <si>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</si>
  <si>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</si>
  <si>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</si>
  <si>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</si>
  <si>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</si>
  <si>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</si>
  <si>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</si>
  <si>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</si>
  <si>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</si>
  <si>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</si>
  <si>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</si>
  <si>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</si>
  <si>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</si>
  <si>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</si>
  <si>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</si>
  <si>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</si>
  <si>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</si>
  <si>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</si>
  <si>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</si>
  <si>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</si>
  <si>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</si>
  <si>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</si>
  <si>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</si>
  <si>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</si>
  <si>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</si>
  <si>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</si>
  <si>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</si>
  <si>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</si>
  <si>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</si>
  <si>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</si>
  <si>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</si>
  <si>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</si>
  <si>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</si>
  <si>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</si>
  <si>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</si>
  <si>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</si>
  <si>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</si>
  <si>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</si>
  <si>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</si>
  <si>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</si>
  <si>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</si>
  <si>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</si>
  <si>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</si>
  <si>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</si>
  <si>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</si>
  <si>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</si>
  <si>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</si>
  <si>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</si>
  <si>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</si>
  <si>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</si>
  <si>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</si>
  <si>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</si>
  <si>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</si>
  <si>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</si>
  <si>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</si>
  <si>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</si>
  <si>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</si>
  <si>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</si>
  <si>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</si>
  <si>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</si>
  <si>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</si>
  <si>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</si>
  <si>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</si>
  <si>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</si>
  <si>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</si>
  <si>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</si>
  <si>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</si>
  <si>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</si>
  <si>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</si>
  <si>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</si>
  <si>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</si>
  <si>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</si>
  <si>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</si>
  <si>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</si>
  <si>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</si>
  <si>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</si>
  <si>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</si>
  <si>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</si>
  <si>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</si>
  <si>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</si>
  <si>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</si>
  <si>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</si>
  <si>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</si>
  <si>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</si>
  <si>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</si>
  <si>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</si>
  <si>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</si>
  <si>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</si>
  <si>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</si>
  <si>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</si>
  <si>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</si>
  <si>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</si>
  <si>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</si>
  <si>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</si>
  <si>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</si>
  <si>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</si>
  <si>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</si>
  <si>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</si>
  <si>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</si>
  <si>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</si>
  <si>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</si>
  <si>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</si>
  <si>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</si>
  <si>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</si>
  <si>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</si>
  <si>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</si>
  <si>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</si>
  <si>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</si>
  <si>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</si>
  <si>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</si>
  <si>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</si>
  <si>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</si>
  <si>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</si>
  <si>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</si>
  <si>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</si>
  <si>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</si>
  <si>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</si>
  <si>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</si>
  <si>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</si>
  <si>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</si>
  <si>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</si>
  <si>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</si>
  <si>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</si>
  <si>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</si>
  <si>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</si>
  <si>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</si>
  <si>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</si>
  <si>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</si>
  <si>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</si>
  <si>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</si>
  <si>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</si>
  <si>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</si>
  <si>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</si>
  <si>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</si>
  <si>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</si>
  <si>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</si>
  <si>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</si>
  <si>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</si>
  <si>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</si>
  <si>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</si>
  <si>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</si>
  <si>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</si>
  <si>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</si>
  <si>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</si>
  <si>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</si>
  <si>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</si>
  <si>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</si>
  <si>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</si>
  <si>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</si>
  <si>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</si>
  <si>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</si>
  <si>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</si>
  <si>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</si>
  <si>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</si>
  <si>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</si>
  <si>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</si>
  <si>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</si>
  <si>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</si>
  <si>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</si>
  <si>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</si>
  <si>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</si>
  <si>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</si>
  <si>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</si>
  <si>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</si>
  <si>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</si>
  <si>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</si>
  <si>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</si>
  <si>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</si>
  <si>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</si>
  <si>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</si>
  <si>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</si>
  <si>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</si>
  <si>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</si>
  <si>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</si>
  <si>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</si>
  <si>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</si>
  <si>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</si>
  <si>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</si>
  <si>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</si>
  <si>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</si>
  <si>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</si>
  <si>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</si>
  <si>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</si>
  <si>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</si>
  <si>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</si>
  <si>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</si>
  <si>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</si>
  <si>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</si>
  <si>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</si>
  <si>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</si>
  <si>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</si>
  <si>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</si>
  <si>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</si>
  <si>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</si>
  <si>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</si>
  <si>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</si>
  <si>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</si>
  <si>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</si>
  <si>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</si>
  <si>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</si>
  <si>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</si>
  <si>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</si>
  <si>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</si>
  <si>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</si>
  <si>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</si>
  <si>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</si>
  <si>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</si>
  <si>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</si>
  <si>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</si>
  <si>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</si>
  <si>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</si>
  <si>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</si>
  <si>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</si>
  <si>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</si>
  <si>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</si>
  <si>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</si>
  <si>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</si>
  <si>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</si>
  <si>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</si>
  <si>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</si>
  <si>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</si>
  <si>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</si>
  <si>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</si>
  <si>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</si>
  <si>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</si>
  <si>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</si>
  <si>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</si>
  <si>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</si>
  <si>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</si>
  <si>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</si>
  <si>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</si>
  <si>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</si>
  <si>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</si>
  <si>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</si>
  <si>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</si>
  <si>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</si>
  <si>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</si>
  <si>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</si>
  <si>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</si>
  <si>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</si>
  <si>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</si>
  <si>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</si>
  <si>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</si>
  <si>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</si>
  <si>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</si>
  <si>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</si>
  <si>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</si>
  <si>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</si>
  <si>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</si>
  <si>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</si>
  <si>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</si>
  <si>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</si>
  <si>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</si>
  <si>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</si>
  <si>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</si>
  <si>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</si>
  <si>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</si>
  <si>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</si>
  <si>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</si>
  <si>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</si>
  <si>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</si>
  <si>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</si>
  <si>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</si>
  <si>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</si>
  <si>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</si>
  <si>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</si>
  <si>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</si>
  <si>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</si>
  <si>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</si>
  <si>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</si>
  <si>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</si>
  <si>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</si>
  <si>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</si>
  <si>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</si>
  <si>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</si>
  <si>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</si>
  <si>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</si>
  <si>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</si>
  <si>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</si>
  <si>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</si>
  <si>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</si>
  <si>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</si>
  <si>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</si>
  <si>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</si>
  <si>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</si>
  <si>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</si>
  <si>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</si>
  <si>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</si>
  <si>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</si>
  <si>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</si>
  <si>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</si>
  <si>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</si>
  <si>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</si>
  <si>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</si>
  <si>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</si>
  <si>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</si>
  <si>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</si>
  <si>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</si>
  <si>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</si>
  <si>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</si>
  <si>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</si>
  <si>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</si>
  <si>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</si>
  <si>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</si>
  <si>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</si>
  <si>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</si>
  <si>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</si>
  <si>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</si>
  <si>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</si>
  <si>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</si>
  <si>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</si>
  <si>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</si>
  <si>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</si>
  <si>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</si>
  <si>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</si>
  <si>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</si>
  <si>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</si>
  <si>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</si>
  <si>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</si>
  <si>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</si>
  <si>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</si>
  <si>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</si>
  <si>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</si>
  <si>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</si>
  <si>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</si>
  <si>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</si>
  <si>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</si>
  <si>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</si>
  <si>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</si>
  <si>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</si>
  <si>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</si>
  <si>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</si>
  <si>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</si>
  <si>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</si>
  <si>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</si>
  <si>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</si>
  <si>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</si>
  <si>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</si>
  <si>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</si>
  <si>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</si>
  <si>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</si>
  <si>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</si>
  <si>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</si>
  <si>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</si>
  <si>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</si>
  <si>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</si>
  <si>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</si>
  <si>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</si>
  <si>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</si>
  <si>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</si>
  <si>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</si>
  <si>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</si>
  <si>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</si>
  <si>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</si>
  <si>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</si>
  <si>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</si>
  <si>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</si>
  <si>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</si>
  <si>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</si>
  <si>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</si>
  <si>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</si>
  <si>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</si>
  <si>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</si>
  <si>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</si>
  <si>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</si>
  <si>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</si>
  <si>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</si>
  <si>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</si>
  <si>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</si>
  <si>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</si>
  <si>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</si>
  <si>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</si>
  <si>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</si>
  <si>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</si>
  <si>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</si>
  <si>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</si>
  <si>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</si>
  <si>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</si>
  <si>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</si>
  <si>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</si>
  <si>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</si>
  <si>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</si>
  <si>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</si>
  <si>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</si>
  <si>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</si>
  <si>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</si>
  <si>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</si>
  <si>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</si>
  <si>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</si>
  <si>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</si>
  <si>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</si>
  <si>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</si>
  <si>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</si>
  <si>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</si>
  <si>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</si>
  <si>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</si>
  <si>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</si>
  <si>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</si>
  <si>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</si>
  <si>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</si>
  <si>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</si>
  <si>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</si>
  <si>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</si>
  <si>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</si>
  <si>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</si>
  <si>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</si>
  <si>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</si>
  <si>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</si>
  <si>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</si>
  <si>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</si>
  <si>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</si>
  <si>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</si>
  <si>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</si>
  <si>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</si>
  <si>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</si>
  <si>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</si>
  <si>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</si>
  <si>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</si>
  <si>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</si>
  <si>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</si>
  <si>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</si>
  <si>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</si>
  <si>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</si>
  <si>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</si>
  <si>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</si>
  <si>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</si>
  <si>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</si>
  <si>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</si>
  <si>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</si>
  <si>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</si>
  <si>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</si>
  <si>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</si>
  <si>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</si>
  <si>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</si>
  <si>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</si>
  <si>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</si>
  <si>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</si>
  <si>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</si>
  <si>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</si>
  <si>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</si>
  <si>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</si>
  <si>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</si>
  <si>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</si>
  <si>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</si>
  <si>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</si>
  <si>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</si>
  <si>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</si>
  <si>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</si>
  <si>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</si>
  <si>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</si>
  <si>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</si>
  <si>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</si>
  <si>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</si>
  <si>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</si>
  <si>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</si>
  <si>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</si>
  <si>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</si>
  <si>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</si>
  <si>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</si>
  <si>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</si>
  <si>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</si>
  <si>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</si>
  <si>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</si>
  <si>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</si>
  <si>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</si>
  <si>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</si>
  <si>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</si>
  <si>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</si>
  <si>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</si>
  <si>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</si>
  <si>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</si>
  <si>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</si>
  <si>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</si>
  <si>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</si>
  <si>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</si>
  <si>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</si>
  <si>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</si>
  <si>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</si>
  <si>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</si>
  <si>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</si>
  <si>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</si>
  <si>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</si>
  <si>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</si>
  <si>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</si>
  <si>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</si>
  <si>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</si>
  <si>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</si>
  <si>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</si>
  <si>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</si>
  <si>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</si>
  <si>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</si>
  <si>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</si>
  <si>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</si>
  <si>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</si>
  <si>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</si>
  <si>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</si>
  <si>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</si>
  <si>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BIJAĆI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</si>
</sst>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13459433.170000002</v>
      </c>
      <c r="D2" s="6">
        <f>'PR-RAS'!E6</f>
        <v>15016911.77</v>
      </c>
      <c r="E2" s="6">
        <v>0</v>
      </c>
      <c r="F2" s="6">
        <v>0</v>
      </c>
      <c r="G2" s="7">
        <f t="shared" ref="G2:G264" si="0">(B2/1000)*(C2*1+D2*2)</f>
        <v>43493.256710000001</v>
      </c>
      <c r="H2" s="7">
        <f t="shared" ref="H2:H264" si="1">ABS(C2-ROUND(C2,0))+ABS(D2-ROUND(D2,0))</f>
        <v>0.40000000223517418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11433003.890000001</v>
      </c>
      <c r="D46" s="1">
        <f>'PR-RAS'!E50</f>
        <v>12652361.1</v>
      </c>
      <c r="E46" s="1">
        <v>0</v>
      </c>
      <c r="F46" s="1">
        <v>0</v>
      </c>
      <c r="G46" s="2">
        <f t="shared" si="0"/>
        <v>1653197.67405</v>
      </c>
      <c r="H46" s="2">
        <f t="shared" si="1"/>
        <v>0.20999999903142452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122621.75999999999</v>
      </c>
      <c r="E58" s="1">
        <v>0</v>
      </c>
      <c r="F58" s="1">
        <v>0</v>
      </c>
      <c r="G58" s="2">
        <f t="shared" si="0"/>
        <v>13978.880639999999</v>
      </c>
      <c r="H58" s="2">
        <f t="shared" si="1"/>
        <v>0.24000000000523869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122621.75999999999</v>
      </c>
      <c r="E59" s="1">
        <v>0</v>
      </c>
      <c r="F59" s="1">
        <v>0</v>
      </c>
      <c r="G59" s="2">
        <f t="shared" si="0"/>
        <v>14224.124159999999</v>
      </c>
      <c r="H59" s="2">
        <f t="shared" si="1"/>
        <v>0.24000000000523869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11360426.09</v>
      </c>
      <c r="D64" s="1">
        <f>'PR-RAS'!E68</f>
        <v>12349309.01</v>
      </c>
      <c r="E64" s="1">
        <v>0</v>
      </c>
      <c r="F64" s="1">
        <v>0</v>
      </c>
      <c r="G64" s="2">
        <f t="shared" si="0"/>
        <v>2271719.77893</v>
      </c>
      <c r="H64" s="2">
        <f t="shared" si="1"/>
        <v>9.999999962747097E-2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11007284.970000001</v>
      </c>
      <c r="D65" s="1">
        <f>'PR-RAS'!E69</f>
        <v>11984420.060000001</v>
      </c>
      <c r="E65" s="1">
        <v>0</v>
      </c>
      <c r="F65" s="1">
        <v>0</v>
      </c>
      <c r="G65" s="2">
        <f t="shared" si="0"/>
        <v>2238472.0057600001</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353141.12</v>
      </c>
      <c r="D66" s="1">
        <f>'PR-RAS'!E70</f>
        <v>364888.95</v>
      </c>
      <c r="E66" s="1">
        <v>0</v>
      </c>
      <c r="F66" s="1">
        <v>0</v>
      </c>
      <c r="G66" s="2">
        <f t="shared" si="0"/>
        <v>70389.736300000004</v>
      </c>
      <c r="H66" s="2">
        <f t="shared" si="1"/>
        <v>0.16999999998370185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20452.61</v>
      </c>
      <c r="E70" s="1">
        <v>0</v>
      </c>
      <c r="F70" s="1">
        <v>0</v>
      </c>
      <c r="G70" s="2">
        <f t="shared" si="0"/>
        <v>2822.4601800000005</v>
      </c>
      <c r="H70" s="2">
        <f t="shared" si="1"/>
        <v>0.38999999999941792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20452.61</v>
      </c>
      <c r="E71" s="1">
        <v>0</v>
      </c>
      <c r="F71" s="1">
        <v>0</v>
      </c>
      <c r="G71" s="2">
        <f t="shared" si="0"/>
        <v>2863.3654000000001</v>
      </c>
      <c r="H71" s="2">
        <f t="shared" si="1"/>
        <v>0.38999999999941792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72577.8</v>
      </c>
      <c r="D73" s="1">
        <f>'PR-RAS'!E77</f>
        <v>159977.72</v>
      </c>
      <c r="E73" s="1">
        <v>0</v>
      </c>
      <c r="F73" s="1">
        <v>0</v>
      </c>
      <c r="G73" s="2">
        <f t="shared" si="0"/>
        <v>28262.393279999997</v>
      </c>
      <c r="H73" s="2">
        <f t="shared" si="1"/>
        <v>0.47999999999592546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72577.8</v>
      </c>
      <c r="D74" s="1">
        <f>'PR-RAS'!E78</f>
        <v>23996.66</v>
      </c>
      <c r="E74" s="1">
        <v>0</v>
      </c>
      <c r="F74" s="1">
        <v>0</v>
      </c>
      <c r="G74" s="2">
        <f t="shared" si="0"/>
        <v>8801.6917599999997</v>
      </c>
      <c r="H74" s="2">
        <f t="shared" si="1"/>
        <v>0.53999999999723514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135981.06</v>
      </c>
      <c r="E76" s="1">
        <v>0</v>
      </c>
      <c r="F76" s="1">
        <v>0</v>
      </c>
      <c r="G76" s="2">
        <f t="shared" si="0"/>
        <v>20397.159</v>
      </c>
      <c r="H76" s="2">
        <f t="shared" si="1"/>
        <v>5.9999999997671694E-2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82.15</v>
      </c>
      <c r="D78" s="1">
        <f>'PR-RAS'!E82</f>
        <v>22.89</v>
      </c>
      <c r="E78" s="1">
        <v>0</v>
      </c>
      <c r="F78" s="1">
        <v>0</v>
      </c>
      <c r="G78" s="2">
        <f t="shared" si="0"/>
        <v>9.8506099999999996</v>
      </c>
      <c r="H78" s="2">
        <f t="shared" si="1"/>
        <v>0.26000000000000512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82.15</v>
      </c>
      <c r="D79" s="1">
        <f>'PR-RAS'!E83</f>
        <v>22.89</v>
      </c>
      <c r="E79" s="1">
        <v>0</v>
      </c>
      <c r="F79" s="1">
        <v>0</v>
      </c>
      <c r="G79" s="2">
        <f t="shared" si="0"/>
        <v>9.9785400000000006</v>
      </c>
      <c r="H79" s="2">
        <f t="shared" si="1"/>
        <v>0.26000000000000512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82.15</v>
      </c>
      <c r="D81" s="1">
        <f>'PR-RAS'!E85</f>
        <v>22.89</v>
      </c>
      <c r="E81" s="1">
        <v>0</v>
      </c>
      <c r="F81" s="1">
        <v>0</v>
      </c>
      <c r="G81" s="2">
        <f t="shared" si="0"/>
        <v>10.234400000000001</v>
      </c>
      <c r="H81" s="2">
        <f t="shared" si="1"/>
        <v>0.26000000000000512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596990.88</v>
      </c>
      <c r="D102" s="1">
        <f>'PR-RAS'!E106</f>
        <v>765540.25</v>
      </c>
      <c r="E102" s="1">
        <v>0</v>
      </c>
      <c r="F102" s="1">
        <v>0</v>
      </c>
      <c r="G102" s="2">
        <f t="shared" si="0"/>
        <v>214935.20938000001</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596990.88</v>
      </c>
      <c r="D108" s="1">
        <f>'PR-RAS'!E112</f>
        <v>765540.25</v>
      </c>
      <c r="E108" s="1">
        <v>0</v>
      </c>
      <c r="F108" s="1">
        <v>0</v>
      </c>
      <c r="G108" s="2">
        <f t="shared" si="0"/>
        <v>227703.63765999998</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596990.88</v>
      </c>
      <c r="D113" s="1">
        <f>'PR-RAS'!E117</f>
        <v>765540.25</v>
      </c>
      <c r="E113" s="1">
        <v>0</v>
      </c>
      <c r="F113" s="1">
        <v>0</v>
      </c>
      <c r="G113" s="2">
        <f t="shared" si="0"/>
        <v>238343.99455999999</v>
      </c>
      <c r="H113" s="2">
        <f t="shared" si="1"/>
        <v>0.36999999999534339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10465</v>
      </c>
      <c r="D120" s="1">
        <f>'PR-RAS'!E124</f>
        <v>57740</v>
      </c>
      <c r="E120" s="1">
        <v>0</v>
      </c>
      <c r="F120" s="1">
        <v>0</v>
      </c>
      <c r="G120" s="2">
        <f t="shared" si="0"/>
        <v>14987.455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45240</v>
      </c>
      <c r="E121" s="1">
        <v>0</v>
      </c>
      <c r="F121" s="1">
        <v>0</v>
      </c>
      <c r="G121" s="2">
        <f t="shared" si="0"/>
        <v>10857.6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840</v>
      </c>
      <c r="E122" s="1">
        <v>0</v>
      </c>
      <c r="F122" s="1">
        <v>0</v>
      </c>
      <c r="G122" s="2">
        <f t="shared" si="0"/>
        <v>203.28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44400</v>
      </c>
      <c r="E123" s="1">
        <v>0</v>
      </c>
      <c r="F123" s="1">
        <v>0</v>
      </c>
      <c r="G123" s="2">
        <f t="shared" si="0"/>
        <v>10833.6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10465</v>
      </c>
      <c r="D124" s="1">
        <f>'PR-RAS'!E128</f>
        <v>12500</v>
      </c>
      <c r="E124" s="1">
        <v>0</v>
      </c>
      <c r="F124" s="1">
        <v>0</v>
      </c>
      <c r="G124" s="2">
        <f t="shared" si="0"/>
        <v>4362.1949999999997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10465</v>
      </c>
      <c r="D125" s="1">
        <f>'PR-RAS'!E129</f>
        <v>12500</v>
      </c>
      <c r="E125" s="1">
        <v>0</v>
      </c>
      <c r="F125" s="1">
        <v>0</v>
      </c>
      <c r="G125" s="2">
        <f t="shared" si="0"/>
        <v>4397.66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1418891.25</v>
      </c>
      <c r="D129" s="1">
        <f>'PR-RAS'!E133</f>
        <v>1541247.53</v>
      </c>
      <c r="E129" s="1">
        <v>0</v>
      </c>
      <c r="F129" s="1">
        <v>0</v>
      </c>
      <c r="G129" s="2">
        <f t="shared" si="0"/>
        <v>576177.4476800001</v>
      </c>
      <c r="H129" s="2">
        <f t="shared" si="1"/>
        <v>0.71999999997206032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1418891.25</v>
      </c>
      <c r="D130" s="1">
        <f>'PR-RAS'!E134</f>
        <v>1541247.53</v>
      </c>
      <c r="E130" s="1">
        <v>0</v>
      </c>
      <c r="F130" s="1">
        <v>0</v>
      </c>
      <c r="G130" s="2">
        <f t="shared" si="0"/>
        <v>580678.83399000007</v>
      </c>
      <c r="H130" s="2">
        <f t="shared" si="1"/>
        <v>0.71999999997206032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1418891.25</v>
      </c>
      <c r="D131" s="1">
        <f>'PR-RAS'!E135</f>
        <v>1502552.95</v>
      </c>
      <c r="E131" s="1">
        <v>0</v>
      </c>
      <c r="F131" s="1">
        <v>0</v>
      </c>
      <c r="G131" s="2">
        <f t="shared" si="0"/>
        <v>575119.62950000004</v>
      </c>
      <c r="H131" s="2">
        <f t="shared" si="1"/>
        <v>0.30000000004656613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38694.58</v>
      </c>
      <c r="E132" s="1">
        <v>0</v>
      </c>
      <c r="F132" s="1">
        <v>0</v>
      </c>
      <c r="G132" s="2">
        <f t="shared" si="0"/>
        <v>10137.979960000001</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12925343.130000001</v>
      </c>
      <c r="D147" s="1">
        <f>'PR-RAS'!E151</f>
        <v>14805646.35</v>
      </c>
      <c r="E147" s="1">
        <v>0</v>
      </c>
      <c r="F147" s="1">
        <v>0</v>
      </c>
      <c r="G147" s="2">
        <f t="shared" si="0"/>
        <v>6210348.8311799997</v>
      </c>
      <c r="H147" s="2">
        <f t="shared" si="1"/>
        <v>0.48000000044703484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10769153.940000001</v>
      </c>
      <c r="D148" s="1">
        <f>'PR-RAS'!E152</f>
        <v>11597415.419999998</v>
      </c>
      <c r="E148" s="1">
        <v>0</v>
      </c>
      <c r="F148" s="1">
        <v>0</v>
      </c>
      <c r="G148" s="2">
        <f t="shared" si="0"/>
        <v>4992705.7626599995</v>
      </c>
      <c r="H148" s="2">
        <f t="shared" si="1"/>
        <v>0.47999999672174454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8907783.4700000007</v>
      </c>
      <c r="D149" s="1">
        <f>'PR-RAS'!E153</f>
        <v>9507567.4299999997</v>
      </c>
      <c r="E149" s="1">
        <v>0</v>
      </c>
      <c r="F149" s="1">
        <v>0</v>
      </c>
      <c r="G149" s="2">
        <f t="shared" si="0"/>
        <v>4132591.9128399994</v>
      </c>
      <c r="H149" s="2">
        <f t="shared" si="1"/>
        <v>0.90000000037252903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8907783.4700000007</v>
      </c>
      <c r="D150" s="1">
        <f>'PR-RAS'!E154</f>
        <v>9507567.4299999997</v>
      </c>
      <c r="E150" s="1">
        <v>0</v>
      </c>
      <c r="F150" s="1">
        <v>0</v>
      </c>
      <c r="G150" s="2">
        <f t="shared" si="0"/>
        <v>4160514.8311699997</v>
      </c>
      <c r="H150" s="2">
        <f t="shared" si="1"/>
        <v>0.90000000037252903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395237.21</v>
      </c>
      <c r="D154" s="1">
        <f>'PR-RAS'!E158</f>
        <v>525011.44999999995</v>
      </c>
      <c r="E154" s="1">
        <v>0</v>
      </c>
      <c r="F154" s="1">
        <v>0</v>
      </c>
      <c r="G154" s="2">
        <f t="shared" si="0"/>
        <v>221124.79682999998</v>
      </c>
      <c r="H154" s="2">
        <f t="shared" si="1"/>
        <v>0.65999999997438863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1466133.26</v>
      </c>
      <c r="D155" s="1">
        <f>'PR-RAS'!E159</f>
        <v>1564836.54</v>
      </c>
      <c r="E155" s="1">
        <v>0</v>
      </c>
      <c r="F155" s="1">
        <v>0</v>
      </c>
      <c r="G155" s="2">
        <f t="shared" si="0"/>
        <v>707754.17635999992</v>
      </c>
      <c r="H155" s="2">
        <f t="shared" si="1"/>
        <v>0.71999999997206032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1465880.61</v>
      </c>
      <c r="D157" s="1">
        <f>'PR-RAS'!E161</f>
        <v>1563568.98</v>
      </c>
      <c r="E157" s="1">
        <v>0</v>
      </c>
      <c r="F157" s="1">
        <v>0</v>
      </c>
      <c r="G157" s="2">
        <f t="shared" si="0"/>
        <v>716510.89692000009</v>
      </c>
      <c r="H157" s="2">
        <f t="shared" si="1"/>
        <v>0.40999999991618097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252.65</v>
      </c>
      <c r="D158" s="1">
        <f>'PR-RAS'!E162</f>
        <v>1267.56</v>
      </c>
      <c r="E158" s="1">
        <v>0</v>
      </c>
      <c r="F158" s="1">
        <v>0</v>
      </c>
      <c r="G158" s="2">
        <f t="shared" si="0"/>
        <v>437.67989</v>
      </c>
      <c r="H158" s="2">
        <f t="shared" si="1"/>
        <v>0.79000000000004889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1816605.86</v>
      </c>
      <c r="D159" s="1">
        <f>'PR-RAS'!E163</f>
        <v>2738156.0500000003</v>
      </c>
      <c r="E159" s="1">
        <v>0</v>
      </c>
      <c r="F159" s="1">
        <v>0</v>
      </c>
      <c r="G159" s="2">
        <f t="shared" si="0"/>
        <v>1152281.0376800001</v>
      </c>
      <c r="H159" s="2">
        <f t="shared" si="1"/>
        <v>0.19000000017695129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195041.80000000002</v>
      </c>
      <c r="D160" s="1">
        <f>'PR-RAS'!E164</f>
        <v>232035.37</v>
      </c>
      <c r="E160" s="1">
        <v>0</v>
      </c>
      <c r="F160" s="1">
        <v>0</v>
      </c>
      <c r="G160" s="2">
        <f t="shared" si="0"/>
        <v>104798.89386000001</v>
      </c>
      <c r="H160" s="2">
        <f t="shared" si="1"/>
        <v>0.56999999997788109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1902</v>
      </c>
      <c r="D161" s="1">
        <f>'PR-RAS'!E165</f>
        <v>68207.63</v>
      </c>
      <c r="E161" s="1">
        <v>0</v>
      </c>
      <c r="F161" s="1">
        <v>0</v>
      </c>
      <c r="G161" s="2">
        <f t="shared" si="0"/>
        <v>22130.761600000002</v>
      </c>
      <c r="H161" s="2">
        <f t="shared" si="1"/>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150404.57</v>
      </c>
      <c r="D162" s="1">
        <f>'PR-RAS'!E166</f>
        <v>158458.74</v>
      </c>
      <c r="E162" s="1">
        <v>0</v>
      </c>
      <c r="F162" s="1">
        <v>0</v>
      </c>
      <c r="G162" s="2">
        <f t="shared" si="0"/>
        <v>75238.850049999994</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40831.83</v>
      </c>
      <c r="D163" s="1">
        <f>'PR-RAS'!E167</f>
        <v>4065</v>
      </c>
      <c r="E163" s="1">
        <v>0</v>
      </c>
      <c r="F163" s="1">
        <v>0</v>
      </c>
      <c r="G163" s="2">
        <f t="shared" si="0"/>
        <v>7931.8164600000009</v>
      </c>
      <c r="H163" s="2">
        <f t="shared" si="1"/>
        <v>0.16999999999825377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1903.4</v>
      </c>
      <c r="D164" s="1">
        <f>'PR-RAS'!E168</f>
        <v>1304</v>
      </c>
      <c r="E164" s="1">
        <v>0</v>
      </c>
      <c r="F164" s="1">
        <v>0</v>
      </c>
      <c r="G164" s="2">
        <f t="shared" si="0"/>
        <v>735.35820000000001</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617144.51</v>
      </c>
      <c r="D165" s="1">
        <f>'PR-RAS'!E169</f>
        <v>926163.77</v>
      </c>
      <c r="E165" s="1">
        <v>0</v>
      </c>
      <c r="F165" s="1">
        <v>0</v>
      </c>
      <c r="G165" s="2">
        <f t="shared" si="0"/>
        <v>404993.41619999998</v>
      </c>
      <c r="H165" s="2">
        <f t="shared" si="1"/>
        <v>0.71999999997206032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125001.46</v>
      </c>
      <c r="D166" s="1">
        <f>'PR-RAS'!E170</f>
        <v>164113.01</v>
      </c>
      <c r="E166" s="1">
        <v>0</v>
      </c>
      <c r="F166" s="1">
        <v>0</v>
      </c>
      <c r="G166" s="2">
        <f t="shared" si="0"/>
        <v>74782.534200000009</v>
      </c>
      <c r="H166" s="2">
        <f t="shared" si="1"/>
        <v>0.47000000001571607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193496.47</v>
      </c>
      <c r="D167" s="1">
        <f>'PR-RAS'!E171</f>
        <v>285225.84000000003</v>
      </c>
      <c r="E167" s="1">
        <v>0</v>
      </c>
      <c r="F167" s="1">
        <v>0</v>
      </c>
      <c r="G167" s="2">
        <f t="shared" si="0"/>
        <v>126815.39290000001</v>
      </c>
      <c r="H167" s="2">
        <f t="shared" si="1"/>
        <v>0.62999999997555278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276389.94</v>
      </c>
      <c r="D168" s="1">
        <f>'PR-RAS'!E172</f>
        <v>425359.96</v>
      </c>
      <c r="E168" s="1">
        <v>0</v>
      </c>
      <c r="F168" s="1">
        <v>0</v>
      </c>
      <c r="G168" s="2">
        <f t="shared" si="0"/>
        <v>188227.34662000003</v>
      </c>
      <c r="H168" s="2">
        <f t="shared" si="1"/>
        <v>9.9999999976716936E-2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14943.65</v>
      </c>
      <c r="D169" s="1">
        <f>'PR-RAS'!E173</f>
        <v>32983.71</v>
      </c>
      <c r="E169" s="1">
        <v>0</v>
      </c>
      <c r="F169" s="1">
        <v>0</v>
      </c>
      <c r="G169" s="2">
        <f t="shared" si="0"/>
        <v>13593.05976</v>
      </c>
      <c r="H169" s="2">
        <f t="shared" si="1"/>
        <v>0.64000000000123691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7312.99</v>
      </c>
      <c r="D170" s="1">
        <f>'PR-RAS'!E174</f>
        <v>18481.25</v>
      </c>
      <c r="E170" s="1">
        <v>0</v>
      </c>
      <c r="F170" s="1">
        <v>0</v>
      </c>
      <c r="G170" s="2">
        <f t="shared" si="0"/>
        <v>7482.5578100000002</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882215.81</v>
      </c>
      <c r="D173" s="1">
        <f>'PR-RAS'!E177</f>
        <v>1310314.57</v>
      </c>
      <c r="E173" s="1">
        <v>0</v>
      </c>
      <c r="F173" s="1">
        <v>0</v>
      </c>
      <c r="G173" s="2">
        <f t="shared" si="0"/>
        <v>602489.33140000002</v>
      </c>
      <c r="H173" s="2">
        <f t="shared" si="1"/>
        <v>0.61999999987892807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618321.39</v>
      </c>
      <c r="D174" s="1">
        <f>'PR-RAS'!E178</f>
        <v>555194.47</v>
      </c>
      <c r="E174" s="1">
        <v>0</v>
      </c>
      <c r="F174" s="1">
        <v>0</v>
      </c>
      <c r="G174" s="2">
        <f t="shared" si="0"/>
        <v>299066.88708999997</v>
      </c>
      <c r="H174" s="2">
        <f t="shared" si="1"/>
        <v>0.85999999998603016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35130.17</v>
      </c>
      <c r="D175" s="1">
        <f>'PR-RAS'!E179</f>
        <v>450161.71</v>
      </c>
      <c r="E175" s="1">
        <v>0</v>
      </c>
      <c r="F175" s="1">
        <v>0</v>
      </c>
      <c r="G175" s="2">
        <f t="shared" si="0"/>
        <v>162768.92465999999</v>
      </c>
      <c r="H175" s="2">
        <f t="shared" si="1"/>
        <v>0.45999999997729901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106033.78</v>
      </c>
      <c r="D177" s="1">
        <f>'PR-RAS'!E181</f>
        <v>115193.56</v>
      </c>
      <c r="E177" s="1">
        <v>0</v>
      </c>
      <c r="F177" s="1">
        <v>0</v>
      </c>
      <c r="G177" s="2">
        <f t="shared" si="0"/>
        <v>59210.078399999999</v>
      </c>
      <c r="H177" s="2">
        <f t="shared" si="1"/>
        <v>0.66000000000349246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6525</v>
      </c>
      <c r="D178" s="1">
        <f>'PR-RAS'!E182</f>
        <v>0</v>
      </c>
      <c r="E178" s="1">
        <v>0</v>
      </c>
      <c r="F178" s="1">
        <v>0</v>
      </c>
      <c r="G178" s="2">
        <f t="shared" si="0"/>
        <v>1154.925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15280</v>
      </c>
      <c r="D179" s="1">
        <f>'PR-RAS'!E183</f>
        <v>16450</v>
      </c>
      <c r="E179" s="1">
        <v>0</v>
      </c>
      <c r="F179" s="1">
        <v>0</v>
      </c>
      <c r="G179" s="2">
        <f t="shared" si="0"/>
        <v>8576.0399999999991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23296.23</v>
      </c>
      <c r="D180" s="1">
        <f>'PR-RAS'!E184</f>
        <v>8813.73</v>
      </c>
      <c r="E180" s="1">
        <v>0</v>
      </c>
      <c r="F180" s="1">
        <v>0</v>
      </c>
      <c r="G180" s="2">
        <f t="shared" si="0"/>
        <v>7325.34051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10945.13</v>
      </c>
      <c r="D181" s="1">
        <f>'PR-RAS'!E185</f>
        <v>28920.09</v>
      </c>
      <c r="E181" s="1">
        <v>0</v>
      </c>
      <c r="F181" s="1">
        <v>0</v>
      </c>
      <c r="G181" s="2">
        <f t="shared" si="0"/>
        <v>12381.355799999999</v>
      </c>
      <c r="H181" s="2">
        <f t="shared" si="1"/>
        <v>0.21999999999934516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66684.11</v>
      </c>
      <c r="D182" s="1">
        <f>'PR-RAS'!E186</f>
        <v>135581.01</v>
      </c>
      <c r="E182" s="1">
        <v>0</v>
      </c>
      <c r="F182" s="1">
        <v>0</v>
      </c>
      <c r="G182" s="2">
        <f t="shared" si="0"/>
        <v>61150.149530000002</v>
      </c>
      <c r="H182" s="2">
        <f t="shared" si="1"/>
        <v>0.1200000000098953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44921.73</v>
      </c>
      <c r="D183" s="1">
        <f>'PR-RAS'!E187</f>
        <v>97716.49</v>
      </c>
      <c r="E183" s="1">
        <v>0</v>
      </c>
      <c r="F183" s="1">
        <v>0</v>
      </c>
      <c r="G183" s="2">
        <f t="shared" si="0"/>
        <v>43744.557220000002</v>
      </c>
      <c r="H183" s="2">
        <f t="shared" si="1"/>
        <v>0.76000000000203727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77282.010000000009</v>
      </c>
      <c r="D184" s="1">
        <f>'PR-RAS'!E188</f>
        <v>171925.85</v>
      </c>
      <c r="E184" s="1">
        <v>0</v>
      </c>
      <c r="F184" s="1">
        <v>0</v>
      </c>
      <c r="G184" s="2">
        <f t="shared" si="0"/>
        <v>77067.468930000003</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1740</v>
      </c>
      <c r="D185" s="1">
        <f>'PR-RAS'!E189</f>
        <v>1380</v>
      </c>
      <c r="E185" s="1">
        <v>0</v>
      </c>
      <c r="F185" s="1">
        <v>0</v>
      </c>
      <c r="G185" s="2">
        <f t="shared" si="0"/>
        <v>828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20113.27</v>
      </c>
      <c r="D186" s="1">
        <f>'PR-RAS'!E190</f>
        <v>21426.11</v>
      </c>
      <c r="E186" s="1">
        <v>0</v>
      </c>
      <c r="F186" s="1">
        <v>0</v>
      </c>
      <c r="G186" s="2">
        <f t="shared" si="0"/>
        <v>11648.615650000002</v>
      </c>
      <c r="H186" s="2">
        <f t="shared" si="1"/>
        <v>0.38000000000101863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6861</v>
      </c>
      <c r="D187" s="1">
        <f>'PR-RAS'!E191</f>
        <v>14469.78</v>
      </c>
      <c r="E187" s="1">
        <v>0</v>
      </c>
      <c r="F187" s="1">
        <v>0</v>
      </c>
      <c r="G187" s="2">
        <f t="shared" si="0"/>
        <v>6658.9041599999991</v>
      </c>
      <c r="H187" s="2">
        <f t="shared" si="1"/>
        <v>0.21999999999934516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35487.5</v>
      </c>
      <c r="D189" s="1">
        <f>'PR-RAS'!E193</f>
        <v>36687.5</v>
      </c>
      <c r="E189" s="1">
        <v>0</v>
      </c>
      <c r="F189" s="1">
        <v>0</v>
      </c>
      <c r="G189" s="2">
        <f t="shared" si="0"/>
        <v>20466.150000000001</v>
      </c>
      <c r="H189" s="2">
        <f t="shared" si="1"/>
        <v>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32212.5</v>
      </c>
      <c r="E190" s="1">
        <v>0</v>
      </c>
      <c r="F190" s="1">
        <v>0</v>
      </c>
      <c r="G190" s="2">
        <f t="shared" si="0"/>
        <v>12176.325000000001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12780.24</v>
      </c>
      <c r="D191" s="1">
        <f>'PR-RAS'!E195</f>
        <v>65349.96</v>
      </c>
      <c r="E191" s="1">
        <v>0</v>
      </c>
      <c r="F191" s="1">
        <v>0</v>
      </c>
      <c r="G191" s="2">
        <f t="shared" si="0"/>
        <v>27261.2304</v>
      </c>
      <c r="H191" s="2">
        <f t="shared" si="1"/>
        <v>0.28000000000065484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22109.55</v>
      </c>
      <c r="D192" s="1">
        <f>'PR-RAS'!E196</f>
        <v>40411.99</v>
      </c>
      <c r="E192" s="1">
        <v>0</v>
      </c>
      <c r="F192" s="1">
        <v>0</v>
      </c>
      <c r="G192" s="2">
        <f t="shared" si="0"/>
        <v>19660.304230000002</v>
      </c>
      <c r="H192" s="2">
        <f t="shared" si="1"/>
        <v>0.46000000000276486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22109.55</v>
      </c>
      <c r="D206" s="1">
        <f>'PR-RAS'!E210</f>
        <v>40411.99</v>
      </c>
      <c r="E206" s="1">
        <v>0</v>
      </c>
      <c r="F206" s="1">
        <v>0</v>
      </c>
      <c r="G206" s="2">
        <f t="shared" si="0"/>
        <v>21101.373649999998</v>
      </c>
      <c r="H206" s="2">
        <f t="shared" si="1"/>
        <v>0.46000000000276486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9400.9699999999993</v>
      </c>
      <c r="D207" s="1">
        <f>'PR-RAS'!E211</f>
        <v>10286.870000000001</v>
      </c>
      <c r="E207" s="1">
        <v>0</v>
      </c>
      <c r="F207" s="1">
        <v>0</v>
      </c>
      <c r="G207" s="2">
        <f t="shared" si="0"/>
        <v>6174.7902599999998</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12708.58</v>
      </c>
      <c r="D209" s="1">
        <f>'PR-RAS'!E213</f>
        <v>30125.119999999999</v>
      </c>
      <c r="E209" s="1">
        <v>0</v>
      </c>
      <c r="F209" s="1">
        <v>0</v>
      </c>
      <c r="G209" s="2">
        <f t="shared" si="0"/>
        <v>15175.434559999998</v>
      </c>
      <c r="H209" s="2">
        <f t="shared" si="1"/>
        <v>0.53999999999905413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317473.77999999997</v>
      </c>
      <c r="D248" s="1">
        <f>'PR-RAS'!E252</f>
        <v>429662.89</v>
      </c>
      <c r="E248" s="1">
        <v>0</v>
      </c>
      <c r="F248" s="1">
        <v>0</v>
      </c>
      <c r="G248" s="2">
        <f t="shared" si="0"/>
        <v>290669.49132000003</v>
      </c>
      <c r="H248" s="2">
        <f t="shared" si="1"/>
        <v>0.33000000001629815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317473.77999999997</v>
      </c>
      <c r="D255" s="1">
        <f>'PR-RAS'!E259</f>
        <v>429662.89</v>
      </c>
      <c r="E255" s="1">
        <v>0</v>
      </c>
      <c r="F255" s="1">
        <v>0</v>
      </c>
      <c r="G255" s="2">
        <f t="shared" si="0"/>
        <v>298907.08824000001</v>
      </c>
      <c r="H255" s="2">
        <f t="shared" si="1"/>
        <v>0.33000000001629815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669.6</v>
      </c>
      <c r="D256" s="1">
        <f>'PR-RAS'!E260</f>
        <v>914.4</v>
      </c>
      <c r="E256" s="1">
        <v>0</v>
      </c>
      <c r="F256" s="1">
        <v>0</v>
      </c>
      <c r="G256" s="2">
        <f t="shared" si="0"/>
        <v>637.09199999999998</v>
      </c>
      <c r="H256" s="2">
        <f t="shared" si="1"/>
        <v>0.79999999999995453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316804.18</v>
      </c>
      <c r="D257" s="1">
        <f>'PR-RAS'!E261</f>
        <v>428748.49</v>
      </c>
      <c r="E257" s="1">
        <v>0</v>
      </c>
      <c r="F257" s="1">
        <v>0</v>
      </c>
      <c r="G257" s="2">
        <f t="shared" si="0"/>
        <v>300621.09696</v>
      </c>
      <c r="H257" s="2">
        <f t="shared" si="1"/>
        <v>0.66999999998370185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12925343.130000001</v>
      </c>
      <c r="D285" s="1">
        <f>'PR-RAS'!E289</f>
        <v>14805646.35</v>
      </c>
      <c r="E285" s="1">
        <v>0</v>
      </c>
      <c r="F285" s="1">
        <v>0</v>
      </c>
      <c r="G285" s="2">
        <f t="shared" si="8"/>
        <v>12080404.575719999</v>
      </c>
      <c r="H285" s="2">
        <f t="shared" si="9"/>
        <v>0.48000000044703484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534090.04000000097</v>
      </c>
      <c r="D286" s="1">
        <f>'PR-RAS'!E290</f>
        <v>211265.41999999993</v>
      </c>
      <c r="E286" s="1">
        <v>0</v>
      </c>
      <c r="F286" s="1">
        <v>0</v>
      </c>
      <c r="G286" s="2">
        <f t="shared" si="8"/>
        <v>272636.95080000022</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788137</v>
      </c>
      <c r="D288" s="1">
        <f>'PR-RAS'!E292</f>
        <v>969128.93</v>
      </c>
      <c r="E288" s="1">
        <v>0</v>
      </c>
      <c r="F288" s="1">
        <v>0</v>
      </c>
      <c r="G288" s="2">
        <f t="shared" si="8"/>
        <v>782475.32481999998</v>
      </c>
      <c r="H288" s="2">
        <f t="shared" si="9"/>
        <v>6.9999999948777258E-2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23415</v>
      </c>
      <c r="D290" s="1">
        <f>'PR-RAS'!E294</f>
        <v>47845</v>
      </c>
      <c r="E290" s="1">
        <v>0</v>
      </c>
      <c r="F290" s="1">
        <v>0</v>
      </c>
      <c r="G290" s="2">
        <f t="shared" si="8"/>
        <v>34421.344999999994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11875</v>
      </c>
      <c r="D291" s="1">
        <f>'PR-RAS'!E295</f>
        <v>18720</v>
      </c>
      <c r="E291" s="1">
        <v>0</v>
      </c>
      <c r="F291" s="1">
        <v>0</v>
      </c>
      <c r="G291" s="2">
        <f t="shared" si="8"/>
        <v>14301.349999999999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404.4</v>
      </c>
      <c r="D293" s="1">
        <f>'PR-RAS'!E298</f>
        <v>371.69</v>
      </c>
      <c r="E293" s="1">
        <v>0</v>
      </c>
      <c r="F293" s="1">
        <v>0</v>
      </c>
      <c r="G293" s="2">
        <f t="shared" si="8"/>
        <v>335.15175999999997</v>
      </c>
      <c r="H293" s="2">
        <f t="shared" si="9"/>
        <v>0.70999999999997954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404.4</v>
      </c>
      <c r="D306" s="1">
        <f>'PR-RAS'!E311</f>
        <v>371.69</v>
      </c>
      <c r="E306" s="1">
        <v>0</v>
      </c>
      <c r="F306" s="1">
        <v>0</v>
      </c>
      <c r="G306" s="2">
        <f t="shared" si="8"/>
        <v>350.0729</v>
      </c>
      <c r="H306" s="2">
        <f t="shared" si="9"/>
        <v>0.70999999999997954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404.4</v>
      </c>
      <c r="D307" s="1">
        <f>'PR-RAS'!E312</f>
        <v>371.69</v>
      </c>
      <c r="E307" s="1">
        <v>0</v>
      </c>
      <c r="F307" s="1">
        <v>0</v>
      </c>
      <c r="G307" s="2">
        <f t="shared" si="8"/>
        <v>351.22067999999996</v>
      </c>
      <c r="H307" s="2">
        <f t="shared" si="9"/>
        <v>0.70999999999997954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404.4</v>
      </c>
      <c r="D308" s="1">
        <f>'PR-RAS'!E313</f>
        <v>371.69</v>
      </c>
      <c r="E308" s="1">
        <v>0</v>
      </c>
      <c r="F308" s="1">
        <v>0</v>
      </c>
      <c r="G308" s="2">
        <f t="shared" si="8"/>
        <v>352.36845999999997</v>
      </c>
      <c r="H308" s="2">
        <f t="shared" si="9"/>
        <v>0.70999999999997954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407931.68</v>
      </c>
      <c r="D345" s="1">
        <f>'PR-RAS'!E350</f>
        <v>397692.42000000004</v>
      </c>
      <c r="E345" s="1">
        <v>0</v>
      </c>
      <c r="F345" s="1">
        <v>0</v>
      </c>
      <c r="G345" s="2">
        <f t="shared" si="8"/>
        <v>413940.88287999999</v>
      </c>
      <c r="H345" s="2">
        <f t="shared" si="9"/>
        <v>0.74000000004889444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407931.68</v>
      </c>
      <c r="D358" s="1">
        <f>'PR-RAS'!E363</f>
        <v>397692.42000000004</v>
      </c>
      <c r="E358" s="1">
        <v>0</v>
      </c>
      <c r="F358" s="1">
        <v>0</v>
      </c>
      <c r="G358" s="2">
        <f t="shared" si="8"/>
        <v>429583.99764000002</v>
      </c>
      <c r="H358" s="2">
        <f t="shared" si="9"/>
        <v>0.74000000004889444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54394.560000000005</v>
      </c>
      <c r="D364" s="1">
        <f>'PR-RAS'!E369</f>
        <v>22471.39</v>
      </c>
      <c r="E364" s="1">
        <v>0</v>
      </c>
      <c r="F364" s="1">
        <v>0</v>
      </c>
      <c r="G364" s="2">
        <f t="shared" si="8"/>
        <v>36059.454419999995</v>
      </c>
      <c r="H364" s="2">
        <f t="shared" si="9"/>
        <v>0.82999999999447027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44094.58</v>
      </c>
      <c r="D365" s="1">
        <f>'PR-RAS'!E370</f>
        <v>22471.39</v>
      </c>
      <c r="E365" s="1">
        <v>0</v>
      </c>
      <c r="F365" s="1">
        <v>0</v>
      </c>
      <c r="G365" s="2">
        <f t="shared" si="8"/>
        <v>32409.599040000001</v>
      </c>
      <c r="H365" s="2">
        <f t="shared" si="9"/>
        <v>0.80999999999767169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4049.98</v>
      </c>
      <c r="D366" s="1">
        <f>'PR-RAS'!E371</f>
        <v>0</v>
      </c>
      <c r="E366" s="1">
        <v>0</v>
      </c>
      <c r="F366" s="1">
        <v>0</v>
      </c>
      <c r="G366" s="2">
        <f t="shared" si="8"/>
        <v>1478.2427</v>
      </c>
      <c r="H366" s="2">
        <f t="shared" si="9"/>
        <v>1.999999999998181E-2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6250</v>
      </c>
      <c r="D371" s="1">
        <f>'PR-RAS'!E376</f>
        <v>0</v>
      </c>
      <c r="E371" s="1">
        <v>0</v>
      </c>
      <c r="F371" s="1">
        <v>0</v>
      </c>
      <c r="G371" s="2">
        <f t="shared" si="8"/>
        <v>2312.5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353537.12</v>
      </c>
      <c r="D378" s="1">
        <f>'PR-RAS'!E383</f>
        <v>375221.03</v>
      </c>
      <c r="E378" s="1">
        <v>0</v>
      </c>
      <c r="F378" s="1">
        <v>0</v>
      </c>
      <c r="G378" s="2">
        <f t="shared" si="8"/>
        <v>416200.15086000005</v>
      </c>
      <c r="H378" s="2">
        <f t="shared" si="9"/>
        <v>0.15000000002328306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353537.12</v>
      </c>
      <c r="D379" s="1">
        <f>'PR-RAS'!E384</f>
        <v>375221.03</v>
      </c>
      <c r="E379" s="1">
        <v>0</v>
      </c>
      <c r="F379" s="1">
        <v>0</v>
      </c>
      <c r="G379" s="2">
        <f t="shared" si="8"/>
        <v>417304.13004000008</v>
      </c>
      <c r="H379" s="2">
        <f t="shared" si="9"/>
        <v>0.15000000002328306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407527.27999999997</v>
      </c>
      <c r="D403" s="1">
        <f>'PR-RAS'!E408</f>
        <v>397320.73000000004</v>
      </c>
      <c r="E403" s="1">
        <v>0</v>
      </c>
      <c r="F403" s="1">
        <v>0</v>
      </c>
      <c r="G403" s="2">
        <f t="shared" si="8"/>
        <v>483271.83348000003</v>
      </c>
      <c r="H403" s="2">
        <f t="shared" si="9"/>
        <v>0.54999999993015081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54386.16</v>
      </c>
      <c r="E405" s="1">
        <v>0</v>
      </c>
      <c r="F405" s="1">
        <v>0</v>
      </c>
      <c r="G405" s="2">
        <f t="shared" si="8"/>
        <v>43944.017280000007</v>
      </c>
      <c r="H405" s="2">
        <f t="shared" si="9"/>
        <v>0.16000000000349246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13459837.570000002</v>
      </c>
      <c r="D407" s="1">
        <f>'PR-RAS'!E412</f>
        <v>15017283.459999999</v>
      </c>
      <c r="E407" s="1">
        <v>0</v>
      </c>
      <c r="F407" s="1">
        <v>0</v>
      </c>
      <c r="G407" s="2">
        <f t="shared" si="8"/>
        <v>17658728.222940002</v>
      </c>
      <c r="H407" s="2">
        <f t="shared" si="9"/>
        <v>0.88999999687075615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13333274.810000001</v>
      </c>
      <c r="D408" s="1">
        <f>'PR-RAS'!E413</f>
        <v>15203338.77</v>
      </c>
      <c r="E408" s="1">
        <v>0</v>
      </c>
      <c r="F408" s="1">
        <v>0</v>
      </c>
      <c r="G408" s="2">
        <f t="shared" si="8"/>
        <v>17802160.606449999</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126562.76000000164</v>
      </c>
      <c r="D409" s="1">
        <f>'PR-RAS'!E414</f>
        <v>0</v>
      </c>
      <c r="E409" s="1">
        <v>0</v>
      </c>
      <c r="F409" s="1">
        <v>0</v>
      </c>
      <c r="G409" s="2">
        <f t="shared" si="8"/>
        <v>51637.606080000667</v>
      </c>
      <c r="H409" s="2">
        <f t="shared" si="9"/>
        <v>0.23999999836087227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186055.31000000052</v>
      </c>
      <c r="E410" s="1">
        <v>0</v>
      </c>
      <c r="F410" s="1">
        <v>0</v>
      </c>
      <c r="G410" s="2">
        <f t="shared" si="8"/>
        <v>152193.24358000042</v>
      </c>
      <c r="H410" s="2">
        <f t="shared" si="9"/>
        <v>0.31000000052154064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788137</v>
      </c>
      <c r="D411" s="1">
        <f>'PR-RAS'!E416</f>
        <v>914742.77</v>
      </c>
      <c r="E411" s="1">
        <v>0</v>
      </c>
      <c r="F411" s="1">
        <v>0</v>
      </c>
      <c r="G411" s="2">
        <f t="shared" si="8"/>
        <v>1073225.2413999999</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23415</v>
      </c>
      <c r="D413" s="1">
        <f>'PR-RAS'!E418</f>
        <v>47845</v>
      </c>
      <c r="E413" s="1">
        <v>0</v>
      </c>
      <c r="F413" s="1">
        <v>0</v>
      </c>
      <c r="G413" s="2">
        <f t="shared" si="8"/>
        <v>49071.259999999995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13459837.570000002</v>
      </c>
      <c r="D633" s="1">
        <f>'PR-RAS'!E639</f>
        <v>15017283.459999999</v>
      </c>
      <c r="E633" s="1">
        <v>0</v>
      </c>
      <c r="F633" s="1">
        <v>0</v>
      </c>
      <c r="G633" s="2">
        <f t="shared" si="10"/>
        <v>27488463.637680002</v>
      </c>
      <c r="H633" s="2">
        <f t="shared" si="11"/>
        <v>0.88999999687075615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13333274.810000001</v>
      </c>
      <c r="D634" s="1">
        <f>'PR-RAS'!E640</f>
        <v>15203338.77</v>
      </c>
      <c r="E634" s="1">
        <v>0</v>
      </c>
      <c r="F634" s="1">
        <v>0</v>
      </c>
      <c r="G634" s="2">
        <f t="shared" si="10"/>
        <v>27687389.837550003</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126562.76000000164</v>
      </c>
      <c r="D635" s="1">
        <f>'PR-RAS'!E641</f>
        <v>0</v>
      </c>
      <c r="E635" s="1">
        <v>0</v>
      </c>
      <c r="F635" s="1">
        <v>0</v>
      </c>
      <c r="G635" s="2">
        <f t="shared" si="10"/>
        <v>80240.789840001045</v>
      </c>
      <c r="H635" s="2">
        <f t="shared" si="11"/>
        <v>0.23999999836087227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186055.31000000052</v>
      </c>
      <c r="E636" s="1">
        <v>0</v>
      </c>
      <c r="F636" s="1">
        <v>0</v>
      </c>
      <c r="G636" s="2">
        <f t="shared" si="10"/>
        <v>236290.24370000066</v>
      </c>
      <c r="H636" s="2">
        <f t="shared" si="11"/>
        <v>0.31000000052154064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788137</v>
      </c>
      <c r="D637" s="1">
        <f>'PR-RAS'!E643</f>
        <v>914742.77</v>
      </c>
      <c r="E637" s="1">
        <v>0</v>
      </c>
      <c r="F637" s="1">
        <v>0</v>
      </c>
      <c r="G637" s="2">
        <f t="shared" si="10"/>
        <v>1664807.9354400001</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914699.76000000164</v>
      </c>
      <c r="D639" s="1">
        <f>'PR-RAS'!E645</f>
        <v>728687.4599999995</v>
      </c>
      <c r="E639" s="1">
        <v>0</v>
      </c>
      <c r="F639" s="1">
        <v>0</v>
      </c>
      <c r="G639" s="2">
        <f t="shared" si="10"/>
        <v>1513383.6458400004</v>
      </c>
      <c r="H639" s="2">
        <f t="shared" si="11"/>
        <v>0.69999999785795808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834886.47</v>
      </c>
      <c r="D641" s="1">
        <f>'PR-RAS'!E647</f>
        <v>951182.3</v>
      </c>
      <c r="E641" s="1">
        <v>0</v>
      </c>
      <c r="F641" s="1">
        <v>0</v>
      </c>
      <c r="G641" s="2">
        <f t="shared" si="10"/>
        <v>1751840.6848000002</v>
      </c>
      <c r="H641" s="2">
        <f t="shared" si="11"/>
        <v>0.77000000001862645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1227479.22</v>
      </c>
      <c r="D642" s="1">
        <f>'PR-RAS'!E649</f>
        <v>1089745.22</v>
      </c>
      <c r="E642" s="1">
        <v>0</v>
      </c>
      <c r="F642" s="1">
        <v>0</v>
      </c>
      <c r="G642" s="2">
        <f t="shared" si="10"/>
        <v>2183867.5520600001</v>
      </c>
      <c r="H642" s="2">
        <f t="shared" si="11"/>
        <v>0.43999999994412065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2571741</v>
      </c>
      <c r="D643" s="1">
        <f>'PR-RAS'!E650</f>
        <v>4270896.01</v>
      </c>
      <c r="E643" s="1">
        <v>0</v>
      </c>
      <c r="F643" s="1">
        <v>0</v>
      </c>
      <c r="G643" s="2">
        <f t="shared" si="10"/>
        <v>7134888.1988399997</v>
      </c>
      <c r="H643" s="2">
        <f t="shared" si="11"/>
        <v>9.9999997764825821E-3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2709475</v>
      </c>
      <c r="D644" s="1">
        <f>'PR-RAS'!E651</f>
        <v>4346112.34</v>
      </c>
      <c r="E644" s="1">
        <v>0</v>
      </c>
      <c r="F644" s="1">
        <v>0</v>
      </c>
      <c r="G644" s="2">
        <f t="shared" si="10"/>
        <v>7331292.8942400003</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1089745.2199999997</v>
      </c>
      <c r="D645" s="1">
        <f>'PR-RAS'!E652</f>
        <v>1014528.8899999997</v>
      </c>
      <c r="E645" s="1">
        <v>0</v>
      </c>
      <c r="F645" s="1">
        <v>0</v>
      </c>
      <c r="G645" s="2">
        <f t="shared" si="10"/>
        <v>2008509.1319999995</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97</v>
      </c>
      <c r="E647" s="1">
        <v>0</v>
      </c>
      <c r="F647" s="1">
        <v>0</v>
      </c>
      <c r="G647" s="2">
        <f t="shared" si="10"/>
        <v>187.98600000000002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83</v>
      </c>
      <c r="E649" s="1">
        <v>0</v>
      </c>
      <c r="F649" s="1">
        <v>0</v>
      </c>
      <c r="G649" s="2">
        <f t="shared" si="10"/>
        <v>161.352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122621.75999999999</v>
      </c>
      <c r="E662" s="1">
        <v>0</v>
      </c>
      <c r="F662" s="1">
        <v>0</v>
      </c>
      <c r="G662" s="2">
        <f t="shared" si="10"/>
        <v>162105.96672</v>
      </c>
      <c r="H662" s="2">
        <f t="shared" si="11"/>
        <v>0.24000000000523869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10398292.970000001</v>
      </c>
      <c r="D668" s="1">
        <f>'PR-RAS'!E675</f>
        <v>11161679.609999999</v>
      </c>
      <c r="E668" s="1">
        <v>0</v>
      </c>
      <c r="F668" s="1">
        <v>0</v>
      </c>
      <c r="G668" s="2">
        <f t="shared" si="10"/>
        <v>21825342.010729998</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608992</v>
      </c>
      <c r="D669" s="1">
        <f>'PR-RAS'!E676</f>
        <v>822740.45</v>
      </c>
      <c r="E669" s="1">
        <v>0</v>
      </c>
      <c r="F669" s="1">
        <v>0</v>
      </c>
      <c r="G669" s="2">
        <f t="shared" si="10"/>
        <v>1505987.8972</v>
      </c>
      <c r="H669" s="2">
        <f t="shared" si="11"/>
        <v>0.44999999995343387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353141.12</v>
      </c>
      <c r="D670" s="1">
        <f>'PR-RAS'!E677</f>
        <v>364888.95</v>
      </c>
      <c r="E670" s="1">
        <v>0</v>
      </c>
      <c r="F670" s="1">
        <v>0</v>
      </c>
      <c r="G670" s="2">
        <f t="shared" si="10"/>
        <v>724472.82438000001</v>
      </c>
      <c r="H670" s="2">
        <f t="shared" si="11"/>
        <v>0.16999999998370185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20452.61</v>
      </c>
      <c r="E687" s="1">
        <v>0</v>
      </c>
      <c r="F687" s="1">
        <v>0</v>
      </c>
      <c r="G687" s="2">
        <f t="shared" si="10"/>
        <v>28060.980920000002</v>
      </c>
      <c r="H687" s="2">
        <f t="shared" si="11"/>
        <v>0.38999999999941792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596990.88</v>
      </c>
      <c r="D703" s="1">
        <f>'PR-RAS'!E710</f>
        <v>695152.25</v>
      </c>
      <c r="E703" s="1">
        <v>0</v>
      </c>
      <c r="F703" s="1">
        <v>0</v>
      </c>
      <c r="G703" s="2">
        <f t="shared" si="10"/>
        <v>1395081.3567599999</v>
      </c>
      <c r="H703" s="2">
        <f t="shared" si="11"/>
        <v>0.36999999999534339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56250</v>
      </c>
      <c r="E705" s="1">
        <v>0</v>
      </c>
      <c r="F705" s="1">
        <v>0</v>
      </c>
      <c r="G705" s="2">
        <f t="shared" si="10"/>
        <v>79200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29202.97</v>
      </c>
      <c r="D709" s="1">
        <f>'PR-RAS'!E716</f>
        <v>16580.93</v>
      </c>
      <c r="E709" s="1">
        <v>0</v>
      </c>
      <c r="F709" s="1">
        <v>0</v>
      </c>
      <c r="G709" s="2">
        <f t="shared" si="10"/>
        <v>44154.299639999997</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36342.43</v>
      </c>
      <c r="D710" s="1">
        <f>'PR-RAS'!E717</f>
        <v>42314.12</v>
      </c>
      <c r="E710" s="1">
        <v>0</v>
      </c>
      <c r="F710" s="1">
        <v>0</v>
      </c>
      <c r="G710" s="2">
        <f t="shared" si="10"/>
        <v>85768.205030000012</v>
      </c>
      <c r="H710" s="2">
        <f t="shared" si="11"/>
        <v>0.55000000000291038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150404.57</v>
      </c>
      <c r="D711" s="1">
        <f>'PR-RAS'!E718</f>
        <v>158127.31</v>
      </c>
      <c r="E711" s="1">
        <v>0</v>
      </c>
      <c r="F711" s="1">
        <v>0</v>
      </c>
      <c r="G711" s="2">
        <f t="shared" si="10"/>
        <v>331328.02489999996</v>
      </c>
      <c r="H711" s="2">
        <f t="shared" si="11"/>
        <v>0.73999999999068677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3650</v>
      </c>
      <c r="D713" s="1">
        <f>'PR-RAS'!E720</f>
        <v>5660</v>
      </c>
      <c r="E713" s="1">
        <v>0</v>
      </c>
      <c r="F713" s="1">
        <v>0</v>
      </c>
      <c r="G713" s="2">
        <f t="shared" si="10"/>
        <v>10658.64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1551.23</v>
      </c>
      <c r="D715" s="1">
        <f>'PR-RAS'!E722</f>
        <v>1551.23</v>
      </c>
      <c r="E715" s="1">
        <v>0</v>
      </c>
      <c r="F715" s="1">
        <v>0</v>
      </c>
      <c r="G715" s="2">
        <f t="shared" si="10"/>
        <v>3322.7346600000001</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1740</v>
      </c>
      <c r="D718" s="1">
        <f>'PR-RAS'!E725</f>
        <v>1380</v>
      </c>
      <c r="E718" s="1">
        <v>0</v>
      </c>
      <c r="F718" s="1">
        <v>0</v>
      </c>
      <c r="G718" s="2">
        <f t="shared" si="10"/>
        <v>3226.5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1312.84</v>
      </c>
      <c r="E719" s="1">
        <v>0</v>
      </c>
      <c r="F719" s="1">
        <v>0</v>
      </c>
      <c r="G719" s="2">
        <f t="shared" si="10"/>
        <v>1885.2382399999999</v>
      </c>
      <c r="H719" s="2">
        <f t="shared" si="11"/>
        <v>0.16000000000008185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432</v>
      </c>
      <c r="E808" s="1">
        <v>0</v>
      </c>
      <c r="F808" s="1">
        <v>0</v>
      </c>
      <c r="G808" s="2">
        <f t="shared" si="10"/>
        <v>697.24800000000005</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669.6</v>
      </c>
      <c r="D816" s="1">
        <f>'PR-RAS'!E823</f>
        <v>482.4</v>
      </c>
      <c r="E816" s="1">
        <v>0</v>
      </c>
      <c r="F816" s="1">
        <v>0</v>
      </c>
      <c r="G816" s="2">
        <f t="shared" si="18"/>
        <v>1332.0360000000001</v>
      </c>
      <c r="H816" s="2">
        <f t="shared" si="19"/>
        <v>0.79999999999995453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316804.18</v>
      </c>
      <c r="D821" s="1">
        <f>'PR-RAS'!E828</f>
        <v>428748.49</v>
      </c>
      <c r="E821" s="1">
        <v>0</v>
      </c>
      <c r="F821" s="1">
        <v>0</v>
      </c>
      <c r="G821" s="2">
        <f t="shared" si="18"/>
        <v>962926.95119999989</v>
      </c>
      <c r="H821" s="2">
        <f t="shared" si="19"/>
        <v>0.66999999998370185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55838089.369999997</v>
      </c>
      <c r="D984" s="6">
        <f>BILANCA!E6</f>
        <v>54633962.759999998</v>
      </c>
      <c r="E984" s="6">
        <v>0</v>
      </c>
      <c r="F984" s="6">
        <v>0</v>
      </c>
      <c r="G984" s="7">
        <f t="shared" ref="G984:G1241" si="22">B984/1000*C984+B984/500*D984</f>
        <v>165106.01488999999</v>
      </c>
      <c r="H984" s="7">
        <f t="shared" si="19"/>
        <v>0.60999999940395355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53669507.390000001</v>
      </c>
      <c r="D985" s="1">
        <f>BILANCA!E7</f>
        <v>52477637.769999996</v>
      </c>
      <c r="E985" s="1">
        <v>0</v>
      </c>
      <c r="F985" s="1">
        <v>0</v>
      </c>
      <c r="G985" s="2">
        <f t="shared" si="22"/>
        <v>317249.56585999997</v>
      </c>
      <c r="H985" s="2">
        <f t="shared" si="19"/>
        <v>0.62000000476837158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53669507.390000001</v>
      </c>
      <c r="D990" s="1">
        <f>BILANCA!E12</f>
        <v>52477637.769999996</v>
      </c>
      <c r="E990" s="1">
        <v>0</v>
      </c>
      <c r="F990" s="1">
        <v>0</v>
      </c>
      <c r="G990" s="2">
        <f t="shared" si="22"/>
        <v>1110373.4805099999</v>
      </c>
      <c r="H990" s="2">
        <f t="shared" si="19"/>
        <v>0.62000000476837158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52416049.68</v>
      </c>
      <c r="D991" s="1">
        <f>BILANCA!E13</f>
        <v>51539742.939999998</v>
      </c>
      <c r="E991" s="1">
        <v>0</v>
      </c>
      <c r="F991" s="1">
        <v>0</v>
      </c>
      <c r="G991" s="2">
        <f t="shared" si="22"/>
        <v>1243964.2844799999</v>
      </c>
      <c r="H991" s="2">
        <f t="shared" si="19"/>
        <v>0.38000000268220901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58420449.420000002</v>
      </c>
      <c r="D993" s="1">
        <f>BILANCA!E15</f>
        <v>58420449.420000002</v>
      </c>
      <c r="E993" s="1">
        <v>0</v>
      </c>
      <c r="F993" s="1">
        <v>0</v>
      </c>
      <c r="G993" s="2">
        <f t="shared" si="22"/>
        <v>1752613.4826000002</v>
      </c>
      <c r="H993" s="2">
        <f t="shared" si="19"/>
        <v>0.84000000357627869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6004399.7400000002</v>
      </c>
      <c r="D996" s="1">
        <f>BILANCA!E18</f>
        <v>6880706.4800000004</v>
      </c>
      <c r="E996" s="1">
        <v>0</v>
      </c>
      <c r="F996" s="1">
        <v>0</v>
      </c>
      <c r="G996" s="2">
        <f t="shared" si="22"/>
        <v>256955.56510000001</v>
      </c>
      <c r="H996" s="2">
        <f t="shared" si="19"/>
        <v>0.74000000022351742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1234079.3200000003</v>
      </c>
      <c r="D997" s="1">
        <f>BILANCA!E19</f>
        <v>908184.39000000013</v>
      </c>
      <c r="E997" s="1">
        <v>0</v>
      </c>
      <c r="F997" s="1">
        <v>0</v>
      </c>
      <c r="G997" s="2">
        <f t="shared" si="22"/>
        <v>42706.273400000005</v>
      </c>
      <c r="H997" s="2">
        <f t="shared" si="19"/>
        <v>0.71000000042840838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3148899.1</v>
      </c>
      <c r="D998" s="1">
        <f>BILANCA!E20</f>
        <v>3146067.72</v>
      </c>
      <c r="E998" s="1">
        <v>0</v>
      </c>
      <c r="F998" s="1">
        <v>0</v>
      </c>
      <c r="G998" s="2">
        <f t="shared" si="22"/>
        <v>141615.51809999999</v>
      </c>
      <c r="H998" s="2">
        <f t="shared" si="19"/>
        <v>0.37999999988824129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4049.98</v>
      </c>
      <c r="D999" s="1">
        <f>BILANCA!E21</f>
        <v>4049.98</v>
      </c>
      <c r="E999" s="1">
        <v>0</v>
      </c>
      <c r="F999" s="1">
        <v>0</v>
      </c>
      <c r="G999" s="2">
        <f t="shared" si="22"/>
        <v>194.39903999999999</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67665.490000000005</v>
      </c>
      <c r="D1000" s="1">
        <f>BILANCA!E22</f>
        <v>67665.490000000005</v>
      </c>
      <c r="E1000" s="1">
        <v>0</v>
      </c>
      <c r="F1000" s="1">
        <v>0</v>
      </c>
      <c r="G1000" s="2">
        <f t="shared" si="22"/>
        <v>3450.9399900000008</v>
      </c>
      <c r="H1000" s="2">
        <f t="shared" si="19"/>
        <v>0.98000000001047738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664792.17000000004</v>
      </c>
      <c r="D1004" s="1">
        <f>BILANCA!E26</f>
        <v>664792.17000000004</v>
      </c>
      <c r="E1004" s="1">
        <v>0</v>
      </c>
      <c r="F1004" s="1">
        <v>0</v>
      </c>
      <c r="G1004" s="2">
        <f t="shared" si="22"/>
        <v>41881.90671000001</v>
      </c>
      <c r="H1004" s="2">
        <f t="shared" si="19"/>
        <v>0.34000000008381903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2651327.42</v>
      </c>
      <c r="D1006" s="1">
        <f>BILANCA!E28</f>
        <v>2974390.97</v>
      </c>
      <c r="E1006" s="1">
        <v>0</v>
      </c>
      <c r="F1006" s="1">
        <v>0</v>
      </c>
      <c r="G1006" s="2">
        <f t="shared" si="22"/>
        <v>197802.51527999999</v>
      </c>
      <c r="H1006" s="2">
        <f t="shared" si="19"/>
        <v>0.44999999972060323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19378.389999999898</v>
      </c>
      <c r="D1013" s="1">
        <f>BILANCA!E35</f>
        <v>29710.439999999944</v>
      </c>
      <c r="E1013" s="1">
        <v>0</v>
      </c>
      <c r="F1013" s="1">
        <v>0</v>
      </c>
      <c r="G1013" s="2">
        <f t="shared" si="22"/>
        <v>2363.9780999999934</v>
      </c>
      <c r="H1013" s="2">
        <f t="shared" si="19"/>
        <v>0.82999999984167516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1431678.89</v>
      </c>
      <c r="D1014" s="1">
        <f>BILANCA!E36</f>
        <v>1509852.77</v>
      </c>
      <c r="E1014" s="1">
        <v>0</v>
      </c>
      <c r="F1014" s="1">
        <v>0</v>
      </c>
      <c r="G1014" s="2">
        <f t="shared" si="22"/>
        <v>137992.91733</v>
      </c>
      <c r="H1014" s="2">
        <f t="shared" si="19"/>
        <v>0.34000000008381903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1412300.5</v>
      </c>
      <c r="D1018" s="1">
        <f>BILANCA!E40</f>
        <v>1480142.33</v>
      </c>
      <c r="E1018" s="1">
        <v>0</v>
      </c>
      <c r="F1018" s="1">
        <v>0</v>
      </c>
      <c r="G1018" s="2">
        <f t="shared" si="22"/>
        <v>153040.48060000001</v>
      </c>
      <c r="H1018" s="2">
        <f t="shared" si="19"/>
        <v>0.83000000007450581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258665.67</v>
      </c>
      <c r="D1032" s="1">
        <f>BILANCA!E54</f>
        <v>276469.74</v>
      </c>
      <c r="E1032" s="1">
        <v>0</v>
      </c>
      <c r="F1032" s="1">
        <v>0</v>
      </c>
      <c r="G1032" s="2">
        <f t="shared" si="22"/>
        <v>39768.652350000004</v>
      </c>
      <c r="H1032" s="2">
        <f t="shared" si="19"/>
        <v>0.58999999999650754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258665.67</v>
      </c>
      <c r="D1033" s="1">
        <f>BILANCA!E55</f>
        <v>276469.74</v>
      </c>
      <c r="E1033" s="1">
        <v>0</v>
      </c>
      <c r="F1033" s="1">
        <v>0</v>
      </c>
      <c r="G1033" s="2">
        <f t="shared" si="22"/>
        <v>40580.257500000007</v>
      </c>
      <c r="H1033" s="2">
        <f t="shared" si="19"/>
        <v>0.58999999999650754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2168581.98</v>
      </c>
      <c r="D1046" s="1">
        <f>BILANCA!E68</f>
        <v>2156324.9900000002</v>
      </c>
      <c r="E1046" s="1">
        <v>0</v>
      </c>
      <c r="F1046" s="1">
        <v>0</v>
      </c>
      <c r="G1046" s="2">
        <f t="shared" si="22"/>
        <v>408317.61348000006</v>
      </c>
      <c r="H1046" s="2">
        <f t="shared" si="19"/>
        <v>2.9999999795109034E-2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1089745.22</v>
      </c>
      <c r="D1047" s="1">
        <f>BILANCA!E69</f>
        <v>1014528.89</v>
      </c>
      <c r="E1047" s="1">
        <v>0</v>
      </c>
      <c r="F1047" s="1">
        <v>0</v>
      </c>
      <c r="G1047" s="2">
        <f t="shared" si="22"/>
        <v>199603.39199999999</v>
      </c>
      <c r="H1047" s="2">
        <f t="shared" si="19"/>
        <v>0.32999999995809048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1089721.25</v>
      </c>
      <c r="D1048" s="1">
        <f>BILANCA!E70</f>
        <v>1014503.02</v>
      </c>
      <c r="E1048" s="1">
        <v>0</v>
      </c>
      <c r="F1048" s="1">
        <v>0</v>
      </c>
      <c r="G1048" s="2">
        <f t="shared" si="22"/>
        <v>202717.27385000003</v>
      </c>
      <c r="H1048" s="2">
        <f t="shared" si="19"/>
        <v>0.27000000001862645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1089721.25</v>
      </c>
      <c r="D1050" s="1">
        <f>BILANCA!E72</f>
        <v>1014503.02</v>
      </c>
      <c r="E1050" s="1">
        <v>0</v>
      </c>
      <c r="F1050" s="1">
        <v>0</v>
      </c>
      <c r="G1050" s="2">
        <f t="shared" si="22"/>
        <v>208954.72843000002</v>
      </c>
      <c r="H1050" s="2">
        <f t="shared" si="19"/>
        <v>0.27000000001862645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23.97</v>
      </c>
      <c r="D1054" s="1">
        <f>BILANCA!E76</f>
        <v>25.87</v>
      </c>
      <c r="E1054" s="1">
        <v>0</v>
      </c>
      <c r="F1054" s="1">
        <v>0</v>
      </c>
      <c r="G1054" s="2">
        <f t="shared" si="22"/>
        <v>5.3754099999999996</v>
      </c>
      <c r="H1054" s="2">
        <f t="shared" si="19"/>
        <v>0.16000000000000014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220785.29</v>
      </c>
      <c r="D1056" s="1">
        <f>BILANCA!E78</f>
        <v>144723.79999999999</v>
      </c>
      <c r="E1056" s="1">
        <v>0</v>
      </c>
      <c r="F1056" s="1">
        <v>0</v>
      </c>
      <c r="G1056" s="2">
        <f t="shared" si="22"/>
        <v>37247.000969999994</v>
      </c>
      <c r="H1056" s="2">
        <f t="shared" si="19"/>
        <v>0.4900000000197906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220785.29</v>
      </c>
      <c r="D1064" s="1">
        <f>BILANCA!E86</f>
        <v>144723.79999999999</v>
      </c>
      <c r="E1064" s="1">
        <v>0</v>
      </c>
      <c r="F1064" s="1">
        <v>0</v>
      </c>
      <c r="G1064" s="2">
        <f t="shared" si="22"/>
        <v>41328.864090000003</v>
      </c>
      <c r="H1064" s="2">
        <f t="shared" si="19"/>
        <v>0.4900000000197906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23165</v>
      </c>
      <c r="D1124" s="1">
        <f>BILANCA!E146</f>
        <v>45890</v>
      </c>
      <c r="E1124" s="1">
        <v>0</v>
      </c>
      <c r="F1124" s="1">
        <v>0</v>
      </c>
      <c r="G1124" s="2">
        <f t="shared" si="22"/>
        <v>16207.244999999999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11290</v>
      </c>
      <c r="D1137" s="1">
        <f>BILANCA!E159</f>
        <v>15295</v>
      </c>
      <c r="E1137" s="1">
        <v>0</v>
      </c>
      <c r="F1137" s="1">
        <v>0</v>
      </c>
      <c r="G1137" s="2">
        <f t="shared" si="22"/>
        <v>6449.5199999999995</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11875</v>
      </c>
      <c r="D1138" s="1">
        <f>BILANCA!E160</f>
        <v>30595</v>
      </c>
      <c r="E1138" s="1">
        <v>0</v>
      </c>
      <c r="F1138" s="1">
        <v>0</v>
      </c>
      <c r="G1138" s="2">
        <f t="shared" si="22"/>
        <v>11325.075000000001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834886.47</v>
      </c>
      <c r="D1148" s="1">
        <f>BILANCA!E170</f>
        <v>951182.3</v>
      </c>
      <c r="E1148" s="1">
        <v>0</v>
      </c>
      <c r="F1148" s="1">
        <v>0</v>
      </c>
      <c r="G1148" s="2">
        <f t="shared" si="22"/>
        <v>451646.42655000003</v>
      </c>
      <c r="H1148" s="2">
        <f t="shared" si="23"/>
        <v>0.77000000001862645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834886.47</v>
      </c>
      <c r="D1151" s="1">
        <f>BILANCA!E173</f>
        <v>951182.3</v>
      </c>
      <c r="E1151" s="1">
        <v>0</v>
      </c>
      <c r="F1151" s="1">
        <v>0</v>
      </c>
      <c r="G1151" s="2">
        <f t="shared" si="22"/>
        <v>459858.17976000003</v>
      </c>
      <c r="H1151" s="2">
        <f t="shared" si="23"/>
        <v>0.77000000001862645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55838089.369999997</v>
      </c>
      <c r="D1152" s="1">
        <f>BILANCA!E175</f>
        <v>54633962.760000005</v>
      </c>
      <c r="E1152" s="1">
        <v>0</v>
      </c>
      <c r="F1152" s="1">
        <v>0</v>
      </c>
      <c r="G1152" s="2">
        <f t="shared" si="22"/>
        <v>27902916.516410004</v>
      </c>
      <c r="H1152" s="2">
        <f t="shared" si="23"/>
        <v>0.60999999195337296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1230469.22</v>
      </c>
      <c r="D1153" s="1">
        <f>BILANCA!E176</f>
        <v>1379794.5299999998</v>
      </c>
      <c r="E1153" s="1">
        <v>0</v>
      </c>
      <c r="F1153" s="1">
        <v>0</v>
      </c>
      <c r="G1153" s="2">
        <f t="shared" si="22"/>
        <v>678309.90760000004</v>
      </c>
      <c r="H1153" s="2">
        <f t="shared" si="23"/>
        <v>0.69000000017695129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1191774.6399999999</v>
      </c>
      <c r="D1154" s="1">
        <f>BILANCA!E177</f>
        <v>1379794.5299999998</v>
      </c>
      <c r="E1154" s="1">
        <v>0</v>
      </c>
      <c r="F1154" s="1">
        <v>0</v>
      </c>
      <c r="G1154" s="2">
        <f t="shared" si="22"/>
        <v>675683.19270000001</v>
      </c>
      <c r="H1154" s="2">
        <f t="shared" si="23"/>
        <v>0.83000000030733645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834996.61</v>
      </c>
      <c r="D1155" s="1">
        <f>BILANCA!E178</f>
        <v>938641.07</v>
      </c>
      <c r="E1155" s="1">
        <v>0</v>
      </c>
      <c r="F1155" s="1">
        <v>0</v>
      </c>
      <c r="G1155" s="2">
        <f t="shared" si="22"/>
        <v>466511.94499999995</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151164.47</v>
      </c>
      <c r="D1156" s="1">
        <f>BILANCA!E179</f>
        <v>294842.09000000003</v>
      </c>
      <c r="E1156" s="1">
        <v>0</v>
      </c>
      <c r="F1156" s="1">
        <v>0</v>
      </c>
      <c r="G1156" s="2">
        <f t="shared" si="22"/>
        <v>128166.81645</v>
      </c>
      <c r="H1156" s="2">
        <f t="shared" si="23"/>
        <v>0.56000000002677552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1151.3599999999999</v>
      </c>
      <c r="D1157" s="1">
        <f>BILANCA!E180</f>
        <v>984.75</v>
      </c>
      <c r="E1157" s="1">
        <v>0</v>
      </c>
      <c r="F1157" s="1">
        <v>0</v>
      </c>
      <c r="G1157" s="2">
        <f t="shared" si="22"/>
        <v>543.02963999999997</v>
      </c>
      <c r="H1157" s="2">
        <f t="shared" si="23"/>
        <v>0.60999999999989996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1151.3599999999999</v>
      </c>
      <c r="D1160" s="1">
        <f>BILANCA!E183</f>
        <v>984.75</v>
      </c>
      <c r="E1160" s="1">
        <v>0</v>
      </c>
      <c r="F1160" s="1">
        <v>0</v>
      </c>
      <c r="G1160" s="2">
        <f t="shared" si="22"/>
        <v>552.39221999999995</v>
      </c>
      <c r="H1160" s="2">
        <f t="shared" si="23"/>
        <v>0.60999999999989996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204462.2</v>
      </c>
      <c r="D1165" s="1">
        <f>BILANCA!E188</f>
        <v>145326.62</v>
      </c>
      <c r="E1165" s="1">
        <v>0</v>
      </c>
      <c r="F1165" s="1">
        <v>0</v>
      </c>
      <c r="G1165" s="2">
        <f t="shared" si="22"/>
        <v>90111.010080000007</v>
      </c>
      <c r="H1165" s="2">
        <f t="shared" si="23"/>
        <v>0.58000000001629815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38694.58</v>
      </c>
      <c r="D1166" s="1">
        <f>BILANCA!E189</f>
        <v>0</v>
      </c>
      <c r="E1166" s="1">
        <v>0</v>
      </c>
      <c r="F1166" s="1">
        <v>0</v>
      </c>
      <c r="G1166" s="2">
        <f t="shared" si="22"/>
        <v>7081.1081400000003</v>
      </c>
      <c r="H1166" s="2">
        <f t="shared" si="23"/>
        <v>0.41999999999825377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54607620.149999999</v>
      </c>
      <c r="D1214" s="1">
        <f>BILANCA!E237</f>
        <v>53254168.230000004</v>
      </c>
      <c r="E1214" s="1">
        <v>0</v>
      </c>
      <c r="F1214" s="1">
        <v>0</v>
      </c>
      <c r="G1214" s="2">
        <f t="shared" si="22"/>
        <v>37217785.976910003</v>
      </c>
      <c r="H1214" s="2">
        <f t="shared" si="23"/>
        <v>0.38000000268220901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53669505.390000001</v>
      </c>
      <c r="D1215" s="1">
        <f>BILANCA!E238</f>
        <v>52477635.770000003</v>
      </c>
      <c r="E1215" s="1">
        <v>0</v>
      </c>
      <c r="F1215" s="1">
        <v>0</v>
      </c>
      <c r="G1215" s="2">
        <f t="shared" si="22"/>
        <v>36800948.247759998</v>
      </c>
      <c r="H1215" s="2">
        <f t="shared" si="23"/>
        <v>0.61999999731779099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53669505.390000001</v>
      </c>
      <c r="D1216" s="1">
        <f>BILANCA!E239</f>
        <v>52477635.770000003</v>
      </c>
      <c r="E1216" s="1">
        <v>0</v>
      </c>
      <c r="F1216" s="1">
        <v>0</v>
      </c>
      <c r="G1216" s="2">
        <f t="shared" si="22"/>
        <v>36959573.024690002</v>
      </c>
      <c r="H1216" s="2">
        <f t="shared" si="23"/>
        <v>0.61999999731779099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53668385.189999998</v>
      </c>
      <c r="D1217" s="1">
        <f>BILANCA!E240</f>
        <v>52476515.57</v>
      </c>
      <c r="E1217" s="1">
        <v>0</v>
      </c>
      <c r="F1217" s="1">
        <v>0</v>
      </c>
      <c r="G1217" s="2">
        <f t="shared" si="22"/>
        <v>37117411.421220005</v>
      </c>
      <c r="H1217" s="2">
        <f t="shared" si="23"/>
        <v>0.61999999731779099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1120.2</v>
      </c>
      <c r="D1218" s="1">
        <f>BILANCA!E241</f>
        <v>1120.2</v>
      </c>
      <c r="E1218" s="1">
        <v>0</v>
      </c>
      <c r="F1218" s="1">
        <v>0</v>
      </c>
      <c r="G1218" s="2">
        <f t="shared" si="22"/>
        <v>789.74099999999999</v>
      </c>
      <c r="H1218" s="2">
        <f t="shared" si="23"/>
        <v>0.40000000000009095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914699.76</v>
      </c>
      <c r="D1222" s="1">
        <f>BILANCA!E245</f>
        <v>728687.46</v>
      </c>
      <c r="E1222" s="1">
        <v>0</v>
      </c>
      <c r="F1222" s="1">
        <v>0</v>
      </c>
      <c r="G1222" s="2">
        <f t="shared" si="22"/>
        <v>566925.84852</v>
      </c>
      <c r="H1222" s="2">
        <f t="shared" si="23"/>
        <v>0.69999999995343387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969085.92</v>
      </c>
      <c r="D1223" s="1">
        <f>BILANCA!E246</f>
        <v>805545.01</v>
      </c>
      <c r="E1223" s="1">
        <v>0</v>
      </c>
      <c r="F1223" s="1">
        <v>0</v>
      </c>
      <c r="G1223" s="2">
        <f t="shared" si="22"/>
        <v>619242.22560000001</v>
      </c>
      <c r="H1223" s="2">
        <f t="shared" si="23"/>
        <v>8.999999996740371E-2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969085.92</v>
      </c>
      <c r="D1224" s="1">
        <f>BILANCA!E247</f>
        <v>805545.01</v>
      </c>
      <c r="E1224" s="1">
        <v>0</v>
      </c>
      <c r="F1224" s="1">
        <v>0</v>
      </c>
      <c r="G1224" s="2">
        <f t="shared" si="22"/>
        <v>621822.40153999999</v>
      </c>
      <c r="H1224" s="2">
        <f t="shared" si="23"/>
        <v>8.999999996740371E-2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54386.16</v>
      </c>
      <c r="D1227" s="1">
        <f>BILANCA!E250</f>
        <v>76857.55</v>
      </c>
      <c r="E1227" s="1">
        <v>0</v>
      </c>
      <c r="F1227" s="1">
        <v>0</v>
      </c>
      <c r="G1227" s="2">
        <f t="shared" si="22"/>
        <v>50776.707439999998</v>
      </c>
      <c r="H1227" s="2">
        <f t="shared" si="23"/>
        <v>0.61000000000058208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54386.16</v>
      </c>
      <c r="D1229" s="1">
        <f>BILANCA!E252</f>
        <v>76857.55</v>
      </c>
      <c r="E1229" s="1">
        <v>0</v>
      </c>
      <c r="F1229" s="1">
        <v>0</v>
      </c>
      <c r="G1229" s="2">
        <f t="shared" si="22"/>
        <v>51192.909960000005</v>
      </c>
      <c r="H1229" s="2">
        <f t="shared" si="23"/>
        <v>0.61000000000058208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23415</v>
      </c>
      <c r="D1232" s="1">
        <f>BILANCA!E255</f>
        <v>47845</v>
      </c>
      <c r="E1232" s="1">
        <v>0</v>
      </c>
      <c r="F1232" s="1">
        <v>0</v>
      </c>
      <c r="G1232" s="2">
        <f t="shared" si="22"/>
        <v>29657.145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1026552.03</v>
      </c>
      <c r="D1236" s="1">
        <f>BILANCA!E259</f>
        <v>869255.75</v>
      </c>
      <c r="E1236" s="1">
        <v>0</v>
      </c>
      <c r="F1236" s="1">
        <v>0</v>
      </c>
      <c r="G1236" s="2">
        <f t="shared" si="22"/>
        <v>699561.07309000008</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1026552.03</v>
      </c>
      <c r="D1237" s="1">
        <f>BILANCA!E260</f>
        <v>869255.75</v>
      </c>
      <c r="E1237" s="1">
        <v>0</v>
      </c>
      <c r="F1237" s="1">
        <v>0</v>
      </c>
      <c r="G1237" s="2">
        <f t="shared" si="22"/>
        <v>702326.13662</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23165</v>
      </c>
      <c r="D1240" s="1">
        <f>BILANCA!E264</f>
        <v>45890</v>
      </c>
      <c r="E1240" s="1">
        <v>0</v>
      </c>
      <c r="F1240" s="1">
        <v>0</v>
      </c>
      <c r="G1240" s="2">
        <f t="shared" si="22"/>
        <v>29540.864999999998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220785.29</v>
      </c>
      <c r="D1244" s="1">
        <f>BILANCA!E268</f>
        <v>144723.79999999999</v>
      </c>
      <c r="E1244" s="1">
        <v>0</v>
      </c>
      <c r="F1244" s="1">
        <v>0</v>
      </c>
      <c r="G1244" s="2">
        <f t="shared" si="24"/>
        <v>133170.78429000001</v>
      </c>
      <c r="H1244" s="2">
        <f t="shared" si="23"/>
        <v>0.4900000000197906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152315.82999999999</v>
      </c>
      <c r="D1263" s="1">
        <f>BILANCA!E287</f>
        <v>295826.84000000003</v>
      </c>
      <c r="E1263" s="1">
        <v>0</v>
      </c>
      <c r="F1263" s="1">
        <v>0</v>
      </c>
      <c r="G1263" s="2">
        <f t="shared" si="24"/>
        <v>208311.46280000001</v>
      </c>
      <c r="H1263" s="2">
        <f t="shared" si="23"/>
        <v>0.32999999998719431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1039458.81</v>
      </c>
      <c r="D1264" s="1">
        <f>BILANCA!E288</f>
        <v>1083967.69</v>
      </c>
      <c r="E1264" s="1">
        <v>0</v>
      </c>
      <c r="F1264" s="1">
        <v>0</v>
      </c>
      <c r="G1264" s="2">
        <f t="shared" si="24"/>
        <v>901277.76739000005</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38694.58</v>
      </c>
      <c r="D1265" s="1">
        <f>BILANCA!E289</f>
        <v>0</v>
      </c>
      <c r="E1265" s="1">
        <v>0</v>
      </c>
      <c r="F1265" s="1">
        <v>0</v>
      </c>
      <c r="G1265" s="2">
        <f t="shared" si="24"/>
        <v>10911.87156</v>
      </c>
      <c r="H1265" s="2">
        <f t="shared" si="23"/>
        <v>0.41999999999825377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204462.2</v>
      </c>
      <c r="D1274" s="1">
        <f>BILANCA!E298</f>
        <v>144636.29999999999</v>
      </c>
      <c r="E1274" s="1">
        <v>0</v>
      </c>
      <c r="F1274" s="1">
        <v>0</v>
      </c>
      <c r="G1274" s="2">
        <f t="shared" si="24"/>
        <v>143676.82679999998</v>
      </c>
      <c r="H1274" s="2">
        <f t="shared" si="23"/>
        <v>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13333274.810000001</v>
      </c>
      <c r="D1408" s="1">
        <f>'RAS-funkcijski'!E114</f>
        <v>15203338.77</v>
      </c>
      <c r="E1408" s="1">
        <v>0</v>
      </c>
      <c r="F1408" s="1">
        <v>0</v>
      </c>
      <c r="G1408" s="2">
        <f t="shared" si="24"/>
        <v>4811394.7585000005</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13333274.810000001</v>
      </c>
      <c r="D1409" s="1">
        <f>'RAS-funkcijski'!E115</f>
        <v>15203338.77</v>
      </c>
      <c r="E1409" s="1">
        <v>0</v>
      </c>
      <c r="F1409" s="1">
        <v>0</v>
      </c>
      <c r="G1409" s="2">
        <f t="shared" si="24"/>
        <v>4855134.7108500004</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13333274.810000001</v>
      </c>
      <c r="D1411" s="1">
        <f>'RAS-funkcijski'!E117</f>
        <v>15203338.77</v>
      </c>
      <c r="E1411" s="1">
        <v>0</v>
      </c>
      <c r="F1411" s="1">
        <v>0</v>
      </c>
      <c r="G1411" s="2">
        <f t="shared" si="24"/>
        <v>4942614.6155500002</v>
      </c>
      <c r="H1411" s="2">
        <f t="shared" si="27"/>
        <v>0.41999999992549419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13333274.810000001</v>
      </c>
      <c r="D1435" s="13">
        <f>'RAS-funkcijski'!E141</f>
        <v>15203338.77</v>
      </c>
      <c r="E1435" s="13">
        <v>0</v>
      </c>
      <c r="F1435" s="13">
        <v>0</v>
      </c>
      <c r="G1435" s="14">
        <f t="shared" si="24"/>
        <v>5992373.4719500002</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1230469.3700000001</v>
      </c>
      <c r="D1480" s="6"/>
      <c r="E1480" s="6">
        <v>0</v>
      </c>
      <c r="F1480" s="6">
        <v>0</v>
      </c>
      <c r="G1480" s="7">
        <f t="shared" ref="G1480:G1580" si="34">B1480/1000*C1480</f>
        <v>1230.46937</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15477787.339999998</v>
      </c>
      <c r="D1481" s="1">
        <v>0</v>
      </c>
      <c r="E1481" s="1">
        <v>0</v>
      </c>
      <c r="F1481" s="1">
        <v>0</v>
      </c>
      <c r="G1481" s="2">
        <f t="shared" si="34"/>
        <v>30955.574679999998</v>
      </c>
      <c r="H1481" s="2">
        <f t="shared" si="35"/>
        <v>0.33999999798834324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15124300.339999998</v>
      </c>
      <c r="D1483" s="1">
        <v>0</v>
      </c>
      <c r="E1483" s="1">
        <v>0</v>
      </c>
      <c r="F1483" s="1">
        <v>0</v>
      </c>
      <c r="G1483" s="2">
        <f t="shared" si="34"/>
        <v>60497.201359999992</v>
      </c>
      <c r="H1483" s="2">
        <f t="shared" si="35"/>
        <v>0.33999999798834324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11943644.609999999</v>
      </c>
      <c r="D1484" s="1">
        <v>0</v>
      </c>
      <c r="E1484" s="1">
        <v>0</v>
      </c>
      <c r="F1484" s="1">
        <v>0</v>
      </c>
      <c r="G1484" s="2">
        <f t="shared" si="34"/>
        <v>59718.223050000001</v>
      </c>
      <c r="H1484" s="2">
        <f t="shared" si="35"/>
        <v>0.39000000059604645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2668424.41</v>
      </c>
      <c r="D1485" s="1">
        <v>0</v>
      </c>
      <c r="E1485" s="1">
        <v>0</v>
      </c>
      <c r="F1485" s="1">
        <v>0</v>
      </c>
      <c r="G1485" s="2">
        <f t="shared" si="34"/>
        <v>16010.546460000001</v>
      </c>
      <c r="H1485" s="2">
        <f t="shared" si="35"/>
        <v>0.41000000014901161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14459.42</v>
      </c>
      <c r="D1486" s="1">
        <v>0</v>
      </c>
      <c r="E1486" s="1">
        <v>0</v>
      </c>
      <c r="F1486" s="1">
        <v>0</v>
      </c>
      <c r="G1486" s="2">
        <f t="shared" si="34"/>
        <v>101.21594</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415258.61</v>
      </c>
      <c r="D1489" s="1">
        <v>0</v>
      </c>
      <c r="E1489" s="1">
        <v>0</v>
      </c>
      <c r="F1489" s="1">
        <v>0</v>
      </c>
      <c r="G1489" s="2">
        <f t="shared" si="34"/>
        <v>4152.5860999999995</v>
      </c>
      <c r="H1489" s="2">
        <f t="shared" si="35"/>
        <v>0.39000000001396984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82513.289999999994</v>
      </c>
      <c r="D1491" s="1">
        <v>0</v>
      </c>
      <c r="E1491" s="1">
        <v>0</v>
      </c>
      <c r="F1491" s="1">
        <v>0</v>
      </c>
      <c r="G1491" s="2">
        <f t="shared" si="34"/>
        <v>990.15947999999992</v>
      </c>
      <c r="H1491" s="2">
        <f t="shared" si="35"/>
        <v>0.28999999999359716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353487</v>
      </c>
      <c r="D1492" s="1">
        <v>0</v>
      </c>
      <c r="E1492" s="1">
        <v>0</v>
      </c>
      <c r="F1492" s="1">
        <v>0</v>
      </c>
      <c r="G1492" s="2">
        <f t="shared" si="34"/>
        <v>4595.3310000000001</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15328462.179999998</v>
      </c>
      <c r="D1499" s="1">
        <v>0</v>
      </c>
      <c r="E1499" s="1">
        <v>0</v>
      </c>
      <c r="F1499" s="1">
        <v>0</v>
      </c>
      <c r="G1499" s="2">
        <f t="shared" si="34"/>
        <v>306569.24359999999</v>
      </c>
      <c r="H1499" s="2">
        <f t="shared" si="35"/>
        <v>0.17999999783933163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14936280.599999998</v>
      </c>
      <c r="D1501" s="1">
        <v>0</v>
      </c>
      <c r="E1501" s="1">
        <v>0</v>
      </c>
      <c r="F1501" s="1">
        <v>0</v>
      </c>
      <c r="G1501" s="2">
        <f t="shared" si="34"/>
        <v>328598.1731999999</v>
      </c>
      <c r="H1501" s="2">
        <f t="shared" si="35"/>
        <v>0.40000000223517418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11840000.300000001</v>
      </c>
      <c r="D1502" s="1">
        <v>0</v>
      </c>
      <c r="E1502" s="1">
        <v>0</v>
      </c>
      <c r="F1502" s="1">
        <v>0</v>
      </c>
      <c r="G1502" s="2">
        <f t="shared" si="34"/>
        <v>272320.00690000004</v>
      </c>
      <c r="H1502" s="2">
        <f t="shared" si="35"/>
        <v>0.30000000074505806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2524746.79</v>
      </c>
      <c r="D1503" s="1">
        <v>0</v>
      </c>
      <c r="E1503" s="1">
        <v>0</v>
      </c>
      <c r="F1503" s="1">
        <v>0</v>
      </c>
      <c r="G1503" s="2">
        <f t="shared" si="34"/>
        <v>60593.922960000004</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14626.03</v>
      </c>
      <c r="D1504" s="1">
        <v>0</v>
      </c>
      <c r="E1504" s="1">
        <v>0</v>
      </c>
      <c r="F1504" s="1">
        <v>0</v>
      </c>
      <c r="G1504" s="2">
        <f t="shared" si="34"/>
        <v>365.65075000000002</v>
      </c>
      <c r="H1504" s="2">
        <f t="shared" si="35"/>
        <v>3.0000000000654836E-2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415258.61</v>
      </c>
      <c r="D1507" s="1">
        <v>0</v>
      </c>
      <c r="E1507" s="1">
        <v>0</v>
      </c>
      <c r="F1507" s="1">
        <v>0</v>
      </c>
      <c r="G1507" s="2">
        <f t="shared" si="34"/>
        <v>11627.24108</v>
      </c>
      <c r="H1507" s="2">
        <f t="shared" si="35"/>
        <v>0.39000000001396984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141648.87</v>
      </c>
      <c r="D1509" s="1">
        <v>0</v>
      </c>
      <c r="E1509" s="1">
        <v>0</v>
      </c>
      <c r="F1509" s="1">
        <v>0</v>
      </c>
      <c r="G1509" s="2">
        <f t="shared" si="34"/>
        <v>4249.4660999999996</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392181.58</v>
      </c>
      <c r="D1510" s="1">
        <v>0</v>
      </c>
      <c r="E1510" s="1">
        <v>0</v>
      </c>
      <c r="F1510" s="1">
        <v>0</v>
      </c>
      <c r="G1510" s="2">
        <f t="shared" si="34"/>
        <v>12157.628980000001</v>
      </c>
      <c r="H1510" s="2">
        <f t="shared" si="35"/>
        <v>0.41999999998370185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1379794.5299999993</v>
      </c>
      <c r="D1517" s="1">
        <v>0</v>
      </c>
      <c r="E1517" s="1">
        <v>0</v>
      </c>
      <c r="F1517" s="1">
        <v>0</v>
      </c>
      <c r="G1517" s="2">
        <f t="shared" si="34"/>
        <v>52432.19213999997</v>
      </c>
      <c r="H1517" s="2">
        <f t="shared" si="35"/>
        <v>0.47000000067055225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441153.46</v>
      </c>
      <c r="D1518" s="1">
        <v>0</v>
      </c>
      <c r="E1518" s="1">
        <v>0</v>
      </c>
      <c r="F1518" s="1">
        <v>0</v>
      </c>
      <c r="G1518" s="2">
        <f t="shared" si="34"/>
        <v>17204.984940000002</v>
      </c>
      <c r="H1518" s="2">
        <f t="shared" si="35"/>
        <v>0.46000000002095476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441153.46</v>
      </c>
      <c r="D1524" s="1">
        <v>0</v>
      </c>
      <c r="E1524" s="1">
        <v>0</v>
      </c>
      <c r="F1524" s="1">
        <v>0</v>
      </c>
      <c r="G1524" s="2">
        <f t="shared" si="34"/>
        <v>19851.905699999999</v>
      </c>
      <c r="H1524" s="2">
        <f t="shared" si="35"/>
        <v>0.46000000002095476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294842.09000000003</v>
      </c>
      <c r="D1530" s="1">
        <v>0</v>
      </c>
      <c r="E1530" s="1">
        <v>0</v>
      </c>
      <c r="F1530" s="1">
        <v>0</v>
      </c>
      <c r="G1530" s="2">
        <f t="shared" si="34"/>
        <v>15036.94659</v>
      </c>
      <c r="H1530" s="2">
        <f t="shared" si="35"/>
        <v>9.0000000025611371E-2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294842.09000000003</v>
      </c>
      <c r="D1531" s="1">
        <v>0</v>
      </c>
      <c r="E1531" s="1">
        <v>0</v>
      </c>
      <c r="F1531" s="1">
        <v>0</v>
      </c>
      <c r="G1531" s="2">
        <f t="shared" si="34"/>
        <v>15331.788680000001</v>
      </c>
      <c r="H1531" s="2">
        <f t="shared" si="35"/>
        <v>9.0000000025611371E-2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984.75</v>
      </c>
      <c r="D1535" s="1">
        <v>0</v>
      </c>
      <c r="E1535" s="1">
        <v>0</v>
      </c>
      <c r="F1535" s="1">
        <v>0</v>
      </c>
      <c r="G1535" s="2">
        <f t="shared" si="34"/>
        <v>55.146000000000001</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984.75</v>
      </c>
      <c r="D1536" s="1">
        <v>0</v>
      </c>
      <c r="E1536" s="1">
        <v>0</v>
      </c>
      <c r="F1536" s="1">
        <v>0</v>
      </c>
      <c r="G1536" s="2">
        <f t="shared" si="34"/>
        <v>56.130749999999999</v>
      </c>
      <c r="H1536" s="2">
        <f t="shared" si="35"/>
        <v>0.25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145326.62</v>
      </c>
      <c r="D1560" s="1">
        <v>0</v>
      </c>
      <c r="E1560" s="1">
        <v>0</v>
      </c>
      <c r="F1560" s="1">
        <v>0</v>
      </c>
      <c r="G1560" s="2">
        <f t="shared" si="34"/>
        <v>11771.45622</v>
      </c>
      <c r="H1560" s="2">
        <f t="shared" si="35"/>
        <v>0.38000000000465661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145326.62</v>
      </c>
      <c r="D1563" s="1">
        <v>0</v>
      </c>
      <c r="E1563" s="1">
        <v>0</v>
      </c>
      <c r="F1563" s="1">
        <v>0</v>
      </c>
      <c r="G1563" s="2">
        <f t="shared" si="34"/>
        <v>12207.436079999999</v>
      </c>
      <c r="H1563" s="2">
        <f t="shared" si="35"/>
        <v>0.38000000000465661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938641.07</v>
      </c>
      <c r="D1576" s="1">
        <v>0</v>
      </c>
      <c r="E1576" s="1">
        <v>0</v>
      </c>
      <c r="F1576" s="1">
        <v>0</v>
      </c>
      <c r="G1576" s="2">
        <f t="shared" si="34"/>
        <v>91048.183789999995</v>
      </c>
      <c r="H1576" s="2">
        <f t="shared" si="35"/>
        <v>6.9999999948777258E-2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938641.07</v>
      </c>
      <c r="D1578" s="1">
        <v>0</v>
      </c>
      <c r="E1578" s="1">
        <v>0</v>
      </c>
      <c r="F1578" s="1">
        <v>0</v>
      </c>
      <c r="G1578" s="2">
        <f t="shared" si="34"/>
        <v>92925.465930000006</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13174</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13459433.170000002</v>
      </c>
      <c r="I16" s="172">
        <f>'PR-RAS'!E6</f>
        <v>15016911.77</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12925343.130000001</v>
      </c>
      <c r="I17" s="172">
        <f>'PR-RAS'!E151</f>
        <v>14805646.35</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914699.76000000164</v>
      </c>
      <c r="I18" s="172">
        <f>'PR-RAS'!E645</f>
        <v>728687.4599999995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53669507.390000001</v>
      </c>
      <c r="I20" s="175">
        <f>BILANCA!E7</f>
        <v>52477637.769999996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2168581.98</v>
      </c>
      <c r="I21" s="177">
        <f>BILANCA!E68</f>
        <v>2156324.9900000002</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1230469.22</v>
      </c>
      <c r="I22" s="177">
        <f>BILANCA!E176</f>
        <v>1379794.5299999998</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54607620.149999999</v>
      </c>
      <c r="I23" s="179">
        <f>BILANCA!E237</f>
        <v>53254168.230000004</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13333274.810000001</v>
      </c>
      <c r="I27" s="177">
        <f>'RAS-funkcijski'!E114</f>
        <v>15203338.77</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13333274.810000001</v>
      </c>
      <c r="I28" s="181">
        <f>'RAS-funkcijski'!E141</f>
        <v>15203338.77</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1230469.3700000001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1379794.5299999993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441153.46</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938641.07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1" zoomScale="136" zoomScaleNormal="136" workbookViewId="0">
      <selection activeCell="E649" sqref="E64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13459433.170000002</v>
      </c>
      <c r="E6" s="53">
        <f>E7+E44+E50+E82+E106+E124+E133+E139</f>
        <v>15016911.77</v>
      </c>
      <c r="F6" s="54">
        <f t="shared" ref="F6:F131" si="0">IF(D6&lt;&gt;0,IF(E6/D6&gt;=100,"&gt;&gt;100",E6/D6*100),"-")</f>
        <v>111.57165075473976</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11433003.890000001</v>
      </c>
      <c r="E50" s="53">
        <f>E51+E54+E59+E62+E65+E68+E71+E74+E77</f>
        <v>12652361.1</v>
      </c>
      <c r="F50" s="54">
        <f t="shared" si="0"/>
        <v>110.66523917713806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122621.75999999999</v>
      </c>
      <c r="F62" s="54" t="str">
        <f t="shared" si="0"/>
        <v>-</v>
      </c>
    </row>
    <row r="63" spans="1:6" ht="12.75" customHeight="1" x14ac:dyDescent="0.2">
      <c r="A63" s="55">
        <v>6341</v>
      </c>
      <c r="B63" s="87" t="s">
        <v>168</v>
      </c>
      <c r="C63" s="52" t="s">
        <v>169</v>
      </c>
      <c r="D63" s="244"/>
      <c r="E63" s="244">
        <v>122621.75999999999</v>
      </c>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11360426.09</v>
      </c>
      <c r="E68" s="53">
        <f t="shared" si="15"/>
        <v>12349309.01</v>
      </c>
      <c r="F68" s="54">
        <f t="shared" si="0"/>
        <v>108.70462878914782</v>
      </c>
    </row>
    <row r="69" spans="1:6" ht="12.75" customHeight="1" x14ac:dyDescent="0.2">
      <c r="A69" s="55" t="s">
        <v>180</v>
      </c>
      <c r="B69" s="87" t="s">
        <v>181</v>
      </c>
      <c r="C69" s="52" t="s">
        <v>180</v>
      </c>
      <c r="D69" s="244">
        <v>11007284.970000001</v>
      </c>
      <c r="E69" s="244">
        <v>11984420.060000001</v>
      </c>
      <c r="F69" s="54">
        <f t="shared" si="0"/>
        <v>108.87716719121154</v>
      </c>
    </row>
    <row r="70" spans="1:6" ht="24" x14ac:dyDescent="0.2">
      <c r="A70" s="55" t="s">
        <v>182</v>
      </c>
      <c r="B70" s="87" t="s">
        <v>183</v>
      </c>
      <c r="C70" s="52" t="s">
        <v>182</v>
      </c>
      <c r="D70" s="244">
        <v>353141.12</v>
      </c>
      <c r="E70" s="244">
        <v>364888.95</v>
      </c>
      <c r="F70" s="54">
        <f t="shared" si="0"/>
        <v>103.32666725415606</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20452.61</v>
      </c>
      <c r="F74" s="54" t="str">
        <f t="shared" si="0"/>
        <v>-</v>
      </c>
    </row>
    <row r="75" spans="1:6" ht="12.75" customHeight="1" x14ac:dyDescent="0.2">
      <c r="A75" s="55" t="s">
        <v>192</v>
      </c>
      <c r="B75" s="87" t="s">
        <v>193</v>
      </c>
      <c r="C75" s="52" t="s">
        <v>192</v>
      </c>
      <c r="D75" s="244"/>
      <c r="E75" s="244">
        <v>20452.61</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72577.8</v>
      </c>
      <c r="E77" s="53">
        <f t="shared" si="18"/>
        <v>159977.72</v>
      </c>
      <c r="F77" s="54">
        <f t="shared" si="0"/>
        <v>220.42238811316957</v>
      </c>
    </row>
    <row r="78" spans="1:6" ht="12.75" customHeight="1" x14ac:dyDescent="0.2">
      <c r="A78" s="55">
        <v>6391</v>
      </c>
      <c r="B78" s="87" t="s">
        <v>198</v>
      </c>
      <c r="C78" s="52" t="s">
        <v>199</v>
      </c>
      <c r="D78" s="244">
        <v>72577.8</v>
      </c>
      <c r="E78" s="244">
        <v>23996.66</v>
      </c>
      <c r="F78" s="54">
        <f t="shared" si="0"/>
        <v>33.063360972639018</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v>135981.06</v>
      </c>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82.15</v>
      </c>
      <c r="E82" s="53">
        <f t="shared" si="19"/>
        <v>22.89</v>
      </c>
      <c r="F82" s="54">
        <f t="shared" si="0"/>
        <v>27.863664029214853</v>
      </c>
    </row>
    <row r="83" spans="1:6" ht="12.75" customHeight="1" x14ac:dyDescent="0.2">
      <c r="A83" s="55">
        <v>641</v>
      </c>
      <c r="B83" s="87" t="s">
        <v>208</v>
      </c>
      <c r="C83" s="52" t="s">
        <v>209</v>
      </c>
      <c r="D83" s="53">
        <f t="shared" ref="D83:E83" si="20">SUM(D84:D90)</f>
        <v>82.15</v>
      </c>
      <c r="E83" s="53">
        <f t="shared" si="20"/>
        <v>22.89</v>
      </c>
      <c r="F83" s="54">
        <f t="shared" si="0"/>
        <v>27.863664029214853</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82.15</v>
      </c>
      <c r="E85" s="244">
        <v>22.89</v>
      </c>
      <c r="F85" s="54">
        <f t="shared" si="0"/>
        <v>27.863664029214853</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596990.88</v>
      </c>
      <c r="E106" s="53">
        <f t="shared" si="23"/>
        <v>765540.25</v>
      </c>
      <c r="F106" s="54">
        <f t="shared" si="0"/>
        <v>128.23315659361495</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596990.88</v>
      </c>
      <c r="E112" s="53">
        <f t="shared" si="25"/>
        <v>765540.25</v>
      </c>
      <c r="F112" s="54">
        <f t="shared" si="0"/>
        <v>128.23315659361495</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596990.88</v>
      </c>
      <c r="E117" s="244">
        <v>765540.25</v>
      </c>
      <c r="F117" s="54">
        <f t="shared" si="0"/>
        <v>128.23315659361495</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10465</v>
      </c>
      <c r="E124" s="53">
        <f t="shared" si="27"/>
        <v>57740</v>
      </c>
      <c r="F124" s="54">
        <f t="shared" si="0"/>
        <v>551.74390826564741</v>
      </c>
    </row>
    <row r="125" spans="1:6" ht="12.75" customHeight="1" x14ac:dyDescent="0.2">
      <c r="A125" s="55">
        <v>661</v>
      </c>
      <c r="B125" s="88" t="s">
        <v>292</v>
      </c>
      <c r="C125" s="52" t="s">
        <v>293</v>
      </c>
      <c r="D125" s="53">
        <f t="shared" ref="D125:E125" si="28">SUM(D126:D127)</f>
        <v>0</v>
      </c>
      <c r="E125" s="53">
        <f t="shared" si="28"/>
        <v>45240</v>
      </c>
      <c r="F125" s="54" t="str">
        <f t="shared" si="0"/>
        <v>-</v>
      </c>
    </row>
    <row r="126" spans="1:6" ht="12.75" customHeight="1" x14ac:dyDescent="0.2">
      <c r="A126" s="55">
        <v>6614</v>
      </c>
      <c r="B126" s="88" t="s">
        <v>294</v>
      </c>
      <c r="C126" s="52" t="s">
        <v>295</v>
      </c>
      <c r="D126" s="244"/>
      <c r="E126" s="244">
        <v>840</v>
      </c>
      <c r="F126" s="54" t="str">
        <f t="shared" si="0"/>
        <v>-</v>
      </c>
    </row>
    <row r="127" spans="1:6" ht="12.75" customHeight="1" x14ac:dyDescent="0.2">
      <c r="A127" s="55">
        <v>6615</v>
      </c>
      <c r="B127" s="88" t="s">
        <v>296</v>
      </c>
      <c r="C127" s="52" t="s">
        <v>297</v>
      </c>
      <c r="D127" s="244">
        <v>0</v>
      </c>
      <c r="E127" s="244">
        <v>44400</v>
      </c>
      <c r="F127" s="54" t="str">
        <f t="shared" si="0"/>
        <v>-</v>
      </c>
    </row>
    <row r="128" spans="1:6" ht="24" x14ac:dyDescent="0.2">
      <c r="A128" s="55">
        <v>663</v>
      </c>
      <c r="B128" s="233" t="s">
        <v>298</v>
      </c>
      <c r="C128" s="52" t="s">
        <v>299</v>
      </c>
      <c r="D128" s="53">
        <f t="shared" ref="D128:E128" si="29">SUM(D129:D132)</f>
        <v>10465</v>
      </c>
      <c r="E128" s="53">
        <f t="shared" si="29"/>
        <v>12500</v>
      </c>
      <c r="F128" s="54">
        <f t="shared" si="0"/>
        <v>119.44577161968466</v>
      </c>
    </row>
    <row r="129" spans="1:6" ht="12.75" customHeight="1" x14ac:dyDescent="0.2">
      <c r="A129" s="55">
        <v>6631</v>
      </c>
      <c r="B129" s="88" t="s">
        <v>300</v>
      </c>
      <c r="C129" s="52" t="s">
        <v>301</v>
      </c>
      <c r="D129" s="244">
        <v>10465</v>
      </c>
      <c r="E129" s="244">
        <v>12500</v>
      </c>
      <c r="F129" s="54">
        <f t="shared" si="0"/>
        <v>119.44577161968466</v>
      </c>
    </row>
    <row r="130" spans="1:6" ht="12.75" customHeight="1" x14ac:dyDescent="0.2">
      <c r="A130" s="55">
        <v>6632</v>
      </c>
      <c r="B130" s="234" t="s">
        <v>302</v>
      </c>
      <c r="C130" s="52" t="s">
        <v>303</v>
      </c>
      <c r="D130" s="244">
        <v>0</v>
      </c>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1418891.25</v>
      </c>
      <c r="E133" s="53">
        <f t="shared" si="30"/>
        <v>1541247.53</v>
      </c>
      <c r="F133" s="54">
        <f t="shared" ref="F133:F223" si="31">IF(D133&lt;&gt;0,IF(E133/D133&gt;=100,"&gt;&gt;100",E133/D133*100),"-")</f>
        <v>108.62337265100479</v>
      </c>
    </row>
    <row r="134" spans="1:6" ht="24" x14ac:dyDescent="0.2">
      <c r="A134" s="55">
        <v>671</v>
      </c>
      <c r="B134" s="234" t="s">
        <v>310</v>
      </c>
      <c r="C134" s="52" t="s">
        <v>311</v>
      </c>
      <c r="D134" s="53">
        <f t="shared" ref="D134:E134" si="32">SUM(D135:D137)</f>
        <v>1418891.25</v>
      </c>
      <c r="E134" s="53">
        <f t="shared" si="32"/>
        <v>1541247.53</v>
      </c>
      <c r="F134" s="54">
        <f t="shared" si="31"/>
        <v>108.62337265100479</v>
      </c>
    </row>
    <row r="135" spans="1:6" ht="12.75" customHeight="1" x14ac:dyDescent="0.2">
      <c r="A135" s="55">
        <v>6711</v>
      </c>
      <c r="B135" s="87" t="s">
        <v>312</v>
      </c>
      <c r="C135" s="52" t="s">
        <v>313</v>
      </c>
      <c r="D135" s="244">
        <v>1418891.25</v>
      </c>
      <c r="E135" s="244">
        <v>1502552.95</v>
      </c>
      <c r="F135" s="54">
        <f t="shared" si="31"/>
        <v>105.8962728820831</v>
      </c>
    </row>
    <row r="136" spans="1:6" ht="24" x14ac:dyDescent="0.2">
      <c r="A136" s="55">
        <v>6712</v>
      </c>
      <c r="B136" s="234" t="s">
        <v>314</v>
      </c>
      <c r="C136" s="52" t="s">
        <v>315</v>
      </c>
      <c r="D136" s="244"/>
      <c r="E136" s="244">
        <v>38694.58</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12925343.130000001</v>
      </c>
      <c r="E151" s="53">
        <f t="shared" si="35"/>
        <v>14805646.35</v>
      </c>
      <c r="F151" s="54">
        <f t="shared" si="31"/>
        <v>114.54741434009419</v>
      </c>
    </row>
    <row r="152" spans="1:6" ht="12.75" customHeight="1" x14ac:dyDescent="0.2">
      <c r="A152" s="55">
        <v>31</v>
      </c>
      <c r="B152" s="87" t="s">
        <v>345</v>
      </c>
      <c r="C152" s="52" t="s">
        <v>346</v>
      </c>
      <c r="D152" s="53">
        <f t="shared" ref="D152:E152" si="36">D153+D158+D159</f>
        <v>10769153.940000001</v>
      </c>
      <c r="E152" s="53">
        <f t="shared" si="36"/>
        <v>11597415.419999998</v>
      </c>
      <c r="F152" s="54">
        <f t="shared" si="31"/>
        <v>107.6910543262231</v>
      </c>
    </row>
    <row r="153" spans="1:6" ht="12.75" customHeight="1" x14ac:dyDescent="0.2">
      <c r="A153" s="55">
        <v>311</v>
      </c>
      <c r="B153" s="87" t="s">
        <v>347</v>
      </c>
      <c r="C153" s="52" t="s">
        <v>348</v>
      </c>
      <c r="D153" s="53">
        <f t="shared" ref="D153:E153" si="37">SUM(D154:D157)</f>
        <v>8907783.4700000007</v>
      </c>
      <c r="E153" s="53">
        <f t="shared" si="37"/>
        <v>9507567.4299999997</v>
      </c>
      <c r="F153" s="54">
        <f t="shared" si="31"/>
        <v>106.73325706692329</v>
      </c>
    </row>
    <row r="154" spans="1:6" ht="12.75" customHeight="1" x14ac:dyDescent="0.2">
      <c r="A154" s="55">
        <v>3111</v>
      </c>
      <c r="B154" s="87" t="s">
        <v>349</v>
      </c>
      <c r="C154" s="52" t="s">
        <v>350</v>
      </c>
      <c r="D154" s="244">
        <v>8907783.4700000007</v>
      </c>
      <c r="E154" s="244">
        <v>9507567.4299999997</v>
      </c>
      <c r="F154" s="54">
        <f t="shared" si="31"/>
        <v>106.73325706692329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395237.21</v>
      </c>
      <c r="E158" s="244">
        <v>525011.44999999995</v>
      </c>
      <c r="F158" s="54">
        <f t="shared" si="31"/>
        <v>132.83451980647266</v>
      </c>
    </row>
    <row r="159" spans="1:6" ht="12.75" customHeight="1" x14ac:dyDescent="0.2">
      <c r="A159" s="55">
        <v>313</v>
      </c>
      <c r="B159" s="87" t="s">
        <v>359</v>
      </c>
      <c r="C159" s="52" t="s">
        <v>360</v>
      </c>
      <c r="D159" s="53">
        <f t="shared" ref="D159:E159" si="38">SUM(D160:D162)</f>
        <v>1466133.26</v>
      </c>
      <c r="E159" s="53">
        <f t="shared" si="38"/>
        <v>1564836.54</v>
      </c>
      <c r="F159" s="54">
        <f t="shared" si="31"/>
        <v>106.73221750661328</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1465880.61</v>
      </c>
      <c r="E161" s="244">
        <v>1563568.98</v>
      </c>
      <c r="F161" s="54">
        <f t="shared" si="31"/>
        <v>106.66414231374546</v>
      </c>
    </row>
    <row r="162" spans="1:6" ht="12.75" customHeight="1" x14ac:dyDescent="0.2">
      <c r="A162" s="55">
        <v>3133</v>
      </c>
      <c r="B162" s="87" t="s">
        <v>364</v>
      </c>
      <c r="C162" s="52" t="s">
        <v>365</v>
      </c>
      <c r="D162" s="244">
        <v>252.65</v>
      </c>
      <c r="E162" s="244">
        <v>1267.56</v>
      </c>
      <c r="F162" s="54">
        <f t="shared" si="31"/>
        <v>501.70591727686514</v>
      </c>
    </row>
    <row r="163" spans="1:6" ht="12.75" customHeight="1" x14ac:dyDescent="0.2">
      <c r="A163" s="55">
        <v>32</v>
      </c>
      <c r="B163" s="87" t="s">
        <v>366</v>
      </c>
      <c r="C163" s="52" t="s">
        <v>367</v>
      </c>
      <c r="D163" s="53">
        <f t="shared" ref="D163:E163" si="39">D164+D169+D177+D187+D188</f>
        <v>1816605.86</v>
      </c>
      <c r="E163" s="53">
        <f t="shared" si="39"/>
        <v>2738156.0500000003</v>
      </c>
      <c r="F163" s="54">
        <f t="shared" si="31"/>
        <v>150.72923138098872</v>
      </c>
    </row>
    <row r="164" spans="1:6" ht="12.75" customHeight="1" x14ac:dyDescent="0.2">
      <c r="A164" s="55">
        <v>321</v>
      </c>
      <c r="B164" s="87" t="s">
        <v>368</v>
      </c>
      <c r="C164" s="52" t="s">
        <v>369</v>
      </c>
      <c r="D164" s="53">
        <f t="shared" ref="D164:E164" si="40">SUM(D165:D168)</f>
        <v>195041.80000000002</v>
      </c>
      <c r="E164" s="53">
        <f t="shared" si="40"/>
        <v>232035.37</v>
      </c>
      <c r="F164" s="54">
        <f t="shared" si="31"/>
        <v>118.96699579269674</v>
      </c>
    </row>
    <row r="165" spans="1:6" ht="12.75" customHeight="1" x14ac:dyDescent="0.2">
      <c r="A165" s="55">
        <v>3211</v>
      </c>
      <c r="B165" s="87" t="s">
        <v>370</v>
      </c>
      <c r="C165" s="52" t="s">
        <v>371</v>
      </c>
      <c r="D165" s="244">
        <v>1902</v>
      </c>
      <c r="E165" s="244">
        <v>68207.63</v>
      </c>
      <c r="F165" s="54">
        <f t="shared" si="31"/>
        <v>3586.1004206098846</v>
      </c>
    </row>
    <row r="166" spans="1:6" ht="12.75" customHeight="1" x14ac:dyDescent="0.2">
      <c r="A166" s="55">
        <v>3212</v>
      </c>
      <c r="B166" s="87" t="s">
        <v>372</v>
      </c>
      <c r="C166" s="52" t="s">
        <v>373</v>
      </c>
      <c r="D166" s="244">
        <v>150404.57</v>
      </c>
      <c r="E166" s="244">
        <v>158458.74</v>
      </c>
      <c r="F166" s="54">
        <f t="shared" si="31"/>
        <v>105.35500350820458</v>
      </c>
    </row>
    <row r="167" spans="1:6" ht="12.75" customHeight="1" x14ac:dyDescent="0.2">
      <c r="A167" s="55">
        <v>3213</v>
      </c>
      <c r="B167" s="87" t="s">
        <v>374</v>
      </c>
      <c r="C167" s="52" t="s">
        <v>375</v>
      </c>
      <c r="D167" s="244">
        <v>40831.83</v>
      </c>
      <c r="E167" s="244">
        <v>4065</v>
      </c>
      <c r="F167" s="54">
        <f t="shared" si="31"/>
        <v>9.9554685645977656</v>
      </c>
    </row>
    <row r="168" spans="1:6" ht="12.75" customHeight="1" x14ac:dyDescent="0.2">
      <c r="A168" s="55">
        <v>3214</v>
      </c>
      <c r="B168" s="87" t="s">
        <v>376</v>
      </c>
      <c r="C168" s="52" t="s">
        <v>377</v>
      </c>
      <c r="D168" s="244">
        <v>1903.4</v>
      </c>
      <c r="E168" s="244">
        <v>1304</v>
      </c>
      <c r="F168" s="54">
        <f t="shared" si="31"/>
        <v>68.508983923505312</v>
      </c>
    </row>
    <row r="169" spans="1:6" ht="12.75" customHeight="1" x14ac:dyDescent="0.2">
      <c r="A169" s="55">
        <v>322</v>
      </c>
      <c r="B169" s="87" t="s">
        <v>378</v>
      </c>
      <c r="C169" s="52" t="s">
        <v>379</v>
      </c>
      <c r="D169" s="53">
        <f t="shared" ref="D169:E169" si="41">SUM(D170:D176)</f>
        <v>617144.51</v>
      </c>
      <c r="E169" s="53">
        <f t="shared" si="41"/>
        <v>926163.77</v>
      </c>
      <c r="F169" s="54">
        <f t="shared" si="31"/>
        <v>150.07243117175261</v>
      </c>
    </row>
    <row r="170" spans="1:6" ht="12.75" customHeight="1" x14ac:dyDescent="0.2">
      <c r="A170" s="55">
        <v>3221</v>
      </c>
      <c r="B170" s="87" t="s">
        <v>380</v>
      </c>
      <c r="C170" s="52" t="s">
        <v>381</v>
      </c>
      <c r="D170" s="244">
        <v>125001.46</v>
      </c>
      <c r="E170" s="244">
        <v>164113.01</v>
      </c>
      <c r="F170" s="54">
        <f t="shared" si="31"/>
        <v>131.2888745459453</v>
      </c>
    </row>
    <row r="171" spans="1:6" ht="12.75" customHeight="1" x14ac:dyDescent="0.2">
      <c r="A171" s="55">
        <v>3222</v>
      </c>
      <c r="B171" s="87" t="s">
        <v>382</v>
      </c>
      <c r="C171" s="52" t="s">
        <v>383</v>
      </c>
      <c r="D171" s="244">
        <v>193496.47</v>
      </c>
      <c r="E171" s="244">
        <v>285225.84000000003</v>
      </c>
      <c r="F171" s="54">
        <f t="shared" si="31"/>
        <v>147.40622399984869</v>
      </c>
    </row>
    <row r="172" spans="1:6" ht="12.75" customHeight="1" x14ac:dyDescent="0.2">
      <c r="A172" s="55">
        <v>3223</v>
      </c>
      <c r="B172" s="87" t="s">
        <v>384</v>
      </c>
      <c r="C172" s="52" t="s">
        <v>385</v>
      </c>
      <c r="D172" s="244">
        <v>276389.94</v>
      </c>
      <c r="E172" s="244">
        <v>425359.96</v>
      </c>
      <c r="F172" s="54">
        <f t="shared" si="31"/>
        <v>153.8984957267258</v>
      </c>
    </row>
    <row r="173" spans="1:6" ht="12.75" customHeight="1" x14ac:dyDescent="0.2">
      <c r="A173" s="55">
        <v>3224</v>
      </c>
      <c r="B173" s="87" t="s">
        <v>386</v>
      </c>
      <c r="C173" s="52" t="s">
        <v>387</v>
      </c>
      <c r="D173" s="244">
        <v>14943.65</v>
      </c>
      <c r="E173" s="244">
        <v>32983.71</v>
      </c>
      <c r="F173" s="54">
        <f t="shared" si="31"/>
        <v>220.7205736215717</v>
      </c>
    </row>
    <row r="174" spans="1:6" ht="12.75" customHeight="1" x14ac:dyDescent="0.2">
      <c r="A174" s="55">
        <v>3225</v>
      </c>
      <c r="B174" s="87" t="s">
        <v>388</v>
      </c>
      <c r="C174" s="52" t="s">
        <v>389</v>
      </c>
      <c r="D174" s="244">
        <v>7312.99</v>
      </c>
      <c r="E174" s="244">
        <v>18481.25</v>
      </c>
      <c r="F174" s="54">
        <f t="shared" si="31"/>
        <v>252.71810846179199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882215.81</v>
      </c>
      <c r="E177" s="53">
        <f t="shared" si="42"/>
        <v>1310314.57</v>
      </c>
      <c r="F177" s="54">
        <f t="shared" si="31"/>
        <v>148.52540105804724</v>
      </c>
    </row>
    <row r="178" spans="1:6" ht="12.75" customHeight="1" x14ac:dyDescent="0.2">
      <c r="A178" s="55">
        <v>3231</v>
      </c>
      <c r="B178" s="87" t="s">
        <v>396</v>
      </c>
      <c r="C178" s="52" t="s">
        <v>397</v>
      </c>
      <c r="D178" s="244">
        <v>618321.39</v>
      </c>
      <c r="E178" s="244">
        <v>555194.47</v>
      </c>
      <c r="F178" s="54">
        <f t="shared" si="31"/>
        <v>89.790597410838387</v>
      </c>
    </row>
    <row r="179" spans="1:6" ht="12.75" customHeight="1" x14ac:dyDescent="0.2">
      <c r="A179" s="55">
        <v>3232</v>
      </c>
      <c r="B179" s="87" t="s">
        <v>398</v>
      </c>
      <c r="C179" s="52" t="s">
        <v>399</v>
      </c>
      <c r="D179" s="244">
        <v>35130.17</v>
      </c>
      <c r="E179" s="244">
        <v>450161.71</v>
      </c>
      <c r="F179" s="54">
        <f t="shared" si="31"/>
        <v>1281.4105653345828</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106033.78</v>
      </c>
      <c r="E181" s="244">
        <v>115193.56</v>
      </c>
      <c r="F181" s="54">
        <f t="shared" si="31"/>
        <v>108.63854896052938</v>
      </c>
    </row>
    <row r="182" spans="1:6" ht="12.75" customHeight="1" x14ac:dyDescent="0.2">
      <c r="A182" s="55">
        <v>3235</v>
      </c>
      <c r="B182" s="87" t="s">
        <v>404</v>
      </c>
      <c r="C182" s="52" t="s">
        <v>405</v>
      </c>
      <c r="D182" s="244">
        <v>6525</v>
      </c>
      <c r="E182" s="244"/>
      <c r="F182" s="54">
        <f t="shared" si="31"/>
        <v>0</v>
      </c>
    </row>
    <row r="183" spans="1:6" ht="12.75" customHeight="1" x14ac:dyDescent="0.2">
      <c r="A183" s="55">
        <v>3236</v>
      </c>
      <c r="B183" s="87" t="s">
        <v>406</v>
      </c>
      <c r="C183" s="52" t="s">
        <v>407</v>
      </c>
      <c r="D183" s="244">
        <v>15280</v>
      </c>
      <c r="E183" s="244">
        <v>16450</v>
      </c>
      <c r="F183" s="54">
        <f t="shared" si="31"/>
        <v>107.65706806282722</v>
      </c>
    </row>
    <row r="184" spans="1:6" ht="12.75" customHeight="1" x14ac:dyDescent="0.2">
      <c r="A184" s="55">
        <v>3237</v>
      </c>
      <c r="B184" s="87" t="s">
        <v>408</v>
      </c>
      <c r="C184" s="52" t="s">
        <v>409</v>
      </c>
      <c r="D184" s="244">
        <v>23296.23</v>
      </c>
      <c r="E184" s="244">
        <v>8813.73</v>
      </c>
      <c r="F184" s="54">
        <f t="shared" si="31"/>
        <v>37.833288905543945</v>
      </c>
    </row>
    <row r="185" spans="1:6" ht="12.75" customHeight="1" x14ac:dyDescent="0.2">
      <c r="A185" s="55">
        <v>3238</v>
      </c>
      <c r="B185" s="87" t="s">
        <v>410</v>
      </c>
      <c r="C185" s="52" t="s">
        <v>411</v>
      </c>
      <c r="D185" s="244">
        <v>10945.13</v>
      </c>
      <c r="E185" s="244">
        <v>28920.09</v>
      </c>
      <c r="F185" s="54">
        <f t="shared" si="31"/>
        <v>264.22792602737479</v>
      </c>
    </row>
    <row r="186" spans="1:6" ht="12.75" customHeight="1" x14ac:dyDescent="0.2">
      <c r="A186" s="55">
        <v>3239</v>
      </c>
      <c r="B186" s="87" t="s">
        <v>412</v>
      </c>
      <c r="C186" s="52" t="s">
        <v>413</v>
      </c>
      <c r="D186" s="244">
        <v>66684.11</v>
      </c>
      <c r="E186" s="244">
        <v>135581.01</v>
      </c>
      <c r="F186" s="54">
        <f t="shared" si="31"/>
        <v>203.3183167624191</v>
      </c>
    </row>
    <row r="187" spans="1:6" ht="12.75" customHeight="1" x14ac:dyDescent="0.2">
      <c r="A187" s="55">
        <v>324</v>
      </c>
      <c r="B187" s="87" t="s">
        <v>414</v>
      </c>
      <c r="C187" s="52" t="s">
        <v>415</v>
      </c>
      <c r="D187" s="244">
        <v>44921.73</v>
      </c>
      <c r="E187" s="244">
        <v>97716.49</v>
      </c>
      <c r="F187" s="54">
        <f t="shared" si="31"/>
        <v>217.52610596252637</v>
      </c>
    </row>
    <row r="188" spans="1:6" ht="12.75" customHeight="1" x14ac:dyDescent="0.2">
      <c r="A188" s="55">
        <v>329</v>
      </c>
      <c r="B188" s="87" t="s">
        <v>416</v>
      </c>
      <c r="C188" s="52" t="s">
        <v>417</v>
      </c>
      <c r="D188" s="53">
        <f t="shared" ref="D188:E188" si="43">SUM(D189:D195)</f>
        <v>77282.010000000009</v>
      </c>
      <c r="E188" s="53">
        <f t="shared" si="43"/>
        <v>171925.85</v>
      </c>
      <c r="F188" s="54">
        <f t="shared" si="31"/>
        <v>222.46555181471081</v>
      </c>
    </row>
    <row r="189" spans="1:6" ht="12.75" customHeight="1" x14ac:dyDescent="0.2">
      <c r="A189" s="55">
        <v>3291</v>
      </c>
      <c r="B189" s="234" t="s">
        <v>418</v>
      </c>
      <c r="C189" s="52" t="s">
        <v>419</v>
      </c>
      <c r="D189" s="244">
        <v>1740</v>
      </c>
      <c r="E189" s="244">
        <v>1380</v>
      </c>
      <c r="F189" s="54">
        <f t="shared" si="31"/>
        <v>79.310344827586206</v>
      </c>
    </row>
    <row r="190" spans="1:6" ht="12.75" customHeight="1" x14ac:dyDescent="0.2">
      <c r="A190" s="55">
        <v>3292</v>
      </c>
      <c r="B190" s="87" t="s">
        <v>420</v>
      </c>
      <c r="C190" s="52" t="s">
        <v>421</v>
      </c>
      <c r="D190" s="244">
        <v>20113.27</v>
      </c>
      <c r="E190" s="244">
        <v>21426.11</v>
      </c>
      <c r="F190" s="54">
        <f t="shared" si="31"/>
        <v>106.52723301581493</v>
      </c>
    </row>
    <row r="191" spans="1:6" ht="12.75" customHeight="1" x14ac:dyDescent="0.2">
      <c r="A191" s="55">
        <v>3293</v>
      </c>
      <c r="B191" s="87" t="s">
        <v>422</v>
      </c>
      <c r="C191" s="52" t="s">
        <v>423</v>
      </c>
      <c r="D191" s="244">
        <v>6861</v>
      </c>
      <c r="E191" s="244">
        <v>14469.78</v>
      </c>
      <c r="F191" s="54">
        <f t="shared" si="31"/>
        <v>210.89899431569739</v>
      </c>
    </row>
    <row r="192" spans="1:6" ht="12.75" customHeight="1" x14ac:dyDescent="0.2">
      <c r="A192" s="55">
        <v>3294</v>
      </c>
      <c r="B192" s="87" t="s">
        <v>424</v>
      </c>
      <c r="C192" s="52" t="s">
        <v>425</v>
      </c>
      <c r="D192" s="244">
        <v>300</v>
      </c>
      <c r="E192" s="244">
        <v>400</v>
      </c>
      <c r="F192" s="54">
        <f t="shared" si="31"/>
        <v>133.33333333333331</v>
      </c>
    </row>
    <row r="193" spans="1:6" ht="12.75" customHeight="1" x14ac:dyDescent="0.2">
      <c r="A193" s="55">
        <v>3295</v>
      </c>
      <c r="B193" s="87" t="s">
        <v>426</v>
      </c>
      <c r="C193" s="52" t="s">
        <v>427</v>
      </c>
      <c r="D193" s="244">
        <v>35487.5</v>
      </c>
      <c r="E193" s="244">
        <v>36687.5</v>
      </c>
      <c r="F193" s="54">
        <f t="shared" si="31"/>
        <v>103.38147234941881</v>
      </c>
    </row>
    <row r="194" spans="1:6" ht="12.75" customHeight="1" x14ac:dyDescent="0.2">
      <c r="A194" s="55" t="s">
        <v>428</v>
      </c>
      <c r="B194" s="87" t="s">
        <v>429</v>
      </c>
      <c r="C194" s="52" t="s">
        <v>428</v>
      </c>
      <c r="D194" s="244"/>
      <c r="E194" s="244">
        <v>32212.5</v>
      </c>
      <c r="F194" s="54" t="str">
        <f t="shared" si="31"/>
        <v>-</v>
      </c>
    </row>
    <row r="195" spans="1:6" ht="12.75" customHeight="1" x14ac:dyDescent="0.2">
      <c r="A195" s="55">
        <v>3299</v>
      </c>
      <c r="B195" s="87" t="s">
        <v>430</v>
      </c>
      <c r="C195" s="52" t="s">
        <v>431</v>
      </c>
      <c r="D195" s="244">
        <v>12780.24</v>
      </c>
      <c r="E195" s="244">
        <v>65349.96</v>
      </c>
      <c r="F195" s="54">
        <f t="shared" si="31"/>
        <v>511.33593735328918</v>
      </c>
    </row>
    <row r="196" spans="1:6" ht="12.75" customHeight="1" x14ac:dyDescent="0.2">
      <c r="A196" s="55">
        <v>34</v>
      </c>
      <c r="B196" s="234" t="s">
        <v>432</v>
      </c>
      <c r="C196" s="52" t="s">
        <v>433</v>
      </c>
      <c r="D196" s="53">
        <f t="shared" ref="D196:E196" si="44">D197+D202+D210</f>
        <v>22109.55</v>
      </c>
      <c r="E196" s="53">
        <f t="shared" si="44"/>
        <v>40411.99</v>
      </c>
      <c r="F196" s="54">
        <f t="shared" si="31"/>
        <v>182.78069883828479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22109.55</v>
      </c>
      <c r="E210" s="53">
        <f t="shared" si="47"/>
        <v>40411.99</v>
      </c>
      <c r="F210" s="54">
        <f t="shared" si="31"/>
        <v>182.78069883828479</v>
      </c>
    </row>
    <row r="211" spans="1:6" ht="12.75" customHeight="1" x14ac:dyDescent="0.2">
      <c r="A211" s="55">
        <v>3431</v>
      </c>
      <c r="B211" s="234" t="s">
        <v>462</v>
      </c>
      <c r="C211" s="52" t="s">
        <v>463</v>
      </c>
      <c r="D211" s="244">
        <v>9400.9699999999993</v>
      </c>
      <c r="E211" s="244">
        <v>10286.870000000001</v>
      </c>
      <c r="F211" s="54">
        <f t="shared" si="31"/>
        <v>109.42349566055418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12708.58</v>
      </c>
      <c r="E213" s="244">
        <v>30125.119999999999</v>
      </c>
      <c r="F213" s="54">
        <f t="shared" si="31"/>
        <v>237.04552357541124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317473.77999999997</v>
      </c>
      <c r="E252" s="53">
        <f t="shared" si="63"/>
        <v>429662.89</v>
      </c>
      <c r="F252" s="54">
        <f t="shared" ref="F252:F258" si="64">IF(D252&lt;&gt;0,IF(E252/D252&gt;=100,"&gt;&gt;100",E252/D252*100),"-")</f>
        <v>135.33807106842022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317473.77999999997</v>
      </c>
      <c r="E259" s="53">
        <f t="shared" si="66"/>
        <v>429662.89</v>
      </c>
      <c r="F259" s="54">
        <f t="shared" ref="F259:F262" si="67">IF(D259&lt;&gt;0,IF(E259/D259&gt;=100,"&gt;&gt;100",E259/D259*100),"-")</f>
        <v>135.33807106842022</v>
      </c>
    </row>
    <row r="260" spans="1:6" ht="12.75" customHeight="1" x14ac:dyDescent="0.2">
      <c r="A260" s="55">
        <v>3721</v>
      </c>
      <c r="B260" s="87" t="s">
        <v>556</v>
      </c>
      <c r="C260" s="52" t="s">
        <v>557</v>
      </c>
      <c r="D260" s="244">
        <v>669.6</v>
      </c>
      <c r="E260" s="244">
        <v>914.4</v>
      </c>
      <c r="F260" s="54">
        <f t="shared" si="67"/>
        <v>136.55913978494624</v>
      </c>
    </row>
    <row r="261" spans="1:6" ht="12.75" customHeight="1" x14ac:dyDescent="0.2">
      <c r="A261" s="55">
        <v>3722</v>
      </c>
      <c r="B261" s="87" t="s">
        <v>558</v>
      </c>
      <c r="C261" s="52" t="s">
        <v>559</v>
      </c>
      <c r="D261" s="244">
        <v>316804.18</v>
      </c>
      <c r="E261" s="244">
        <v>428748.49</v>
      </c>
      <c r="F261" s="54">
        <f t="shared" si="67"/>
        <v>135.33549020723149</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12925343.130000001</v>
      </c>
      <c r="E289" s="53">
        <f t="shared" si="79"/>
        <v>14805646.35</v>
      </c>
      <c r="F289" s="54">
        <f t="shared" si="76"/>
        <v>114.54741434009419</v>
      </c>
    </row>
    <row r="290" spans="1:6" ht="12.75" customHeight="1" x14ac:dyDescent="0.2">
      <c r="A290" s="55" t="s">
        <v>605</v>
      </c>
      <c r="B290" s="87" t="s">
        <v>616</v>
      </c>
      <c r="C290" s="52" t="s">
        <v>617</v>
      </c>
      <c r="D290" s="53">
        <f>IF(D6&gt;=D289,D6-D289,0)</f>
        <v>534090.04000000097</v>
      </c>
      <c r="E290" s="53">
        <f>IF(E6&gt;=E289,E6-E289,0)</f>
        <v>211265.41999999993</v>
      </c>
      <c r="F290" s="54">
        <f t="shared" si="76"/>
        <v>39.55614300540028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788137</v>
      </c>
      <c r="E292" s="244">
        <v>969128.93</v>
      </c>
      <c r="F292" s="54">
        <f t="shared" si="76"/>
        <v>122.96452647192049</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23415</v>
      </c>
      <c r="E294" s="244">
        <v>47845</v>
      </c>
      <c r="F294" s="54">
        <f t="shared" si="76"/>
        <v>204.33482810164426</v>
      </c>
    </row>
    <row r="295" spans="1:6" ht="24" x14ac:dyDescent="0.2">
      <c r="A295" s="55">
        <v>9661</v>
      </c>
      <c r="B295" s="87" t="s">
        <v>626</v>
      </c>
      <c r="C295" s="52" t="s">
        <v>627</v>
      </c>
      <c r="D295" s="244">
        <v>11875</v>
      </c>
      <c r="E295" s="244">
        <v>18720</v>
      </c>
      <c r="F295" s="54">
        <f t="shared" si="76"/>
        <v>157.6421052631579</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404.4</v>
      </c>
      <c r="E298" s="53">
        <f t="shared" si="80"/>
        <v>371.69</v>
      </c>
      <c r="F298" s="54">
        <f t="shared" ref="F298:F418" si="81">IF(D298&lt;&gt;0,IF(E298/D298&gt;=100,"&gt;&gt;100",E298/D298*100),"-")</f>
        <v>91.911473788328394</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404.4</v>
      </c>
      <c r="E311" s="53">
        <f t="shared" si="85"/>
        <v>371.69</v>
      </c>
      <c r="F311" s="54">
        <f t="shared" si="81"/>
        <v>91.911473788328394</v>
      </c>
    </row>
    <row r="312" spans="1:6" ht="12.75" customHeight="1" x14ac:dyDescent="0.2">
      <c r="A312" s="55">
        <v>721</v>
      </c>
      <c r="B312" s="87" t="s">
        <v>659</v>
      </c>
      <c r="C312" s="52" t="s">
        <v>660</v>
      </c>
      <c r="D312" s="53">
        <f t="shared" ref="D312:E312" si="86">SUM(D313:D316)</f>
        <v>404.4</v>
      </c>
      <c r="E312" s="53">
        <f t="shared" si="86"/>
        <v>371.69</v>
      </c>
      <c r="F312" s="54">
        <f t="shared" si="81"/>
        <v>91.911473788328394</v>
      </c>
    </row>
    <row r="313" spans="1:6" ht="12.75" customHeight="1" x14ac:dyDescent="0.2">
      <c r="A313" s="55">
        <v>7211</v>
      </c>
      <c r="B313" s="87" t="s">
        <v>661</v>
      </c>
      <c r="C313" s="52" t="s">
        <v>662</v>
      </c>
      <c r="D313" s="244">
        <v>404.4</v>
      </c>
      <c r="E313" s="244">
        <v>371.69</v>
      </c>
      <c r="F313" s="54">
        <f t="shared" si="81"/>
        <v>91.911473788328394</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407931.68</v>
      </c>
      <c r="E350" s="53">
        <f t="shared" si="95"/>
        <v>397692.42000000004</v>
      </c>
      <c r="F350" s="54">
        <f t="shared" si="81"/>
        <v>97.489957141842979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407931.68</v>
      </c>
      <c r="E363" s="53">
        <f t="shared" si="99"/>
        <v>397692.42000000004</v>
      </c>
      <c r="F363" s="54">
        <f t="shared" si="81"/>
        <v>97.489957141842979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54394.560000000005</v>
      </c>
      <c r="E369" s="53">
        <f t="shared" si="101"/>
        <v>22471.39</v>
      </c>
      <c r="F369" s="54">
        <f t="shared" si="81"/>
        <v>41.31183338922127</v>
      </c>
    </row>
    <row r="370" spans="1:6" ht="12.75" customHeight="1" x14ac:dyDescent="0.2">
      <c r="A370" s="55">
        <v>4221</v>
      </c>
      <c r="B370" s="87" t="s">
        <v>671</v>
      </c>
      <c r="C370" s="52" t="s">
        <v>763</v>
      </c>
      <c r="D370" s="244">
        <v>44094.58</v>
      </c>
      <c r="E370" s="244">
        <v>22471.39</v>
      </c>
      <c r="F370" s="54">
        <f t="shared" si="81"/>
        <v>50.961796211688601</v>
      </c>
    </row>
    <row r="371" spans="1:6" ht="12.75" customHeight="1" x14ac:dyDescent="0.2">
      <c r="A371" s="55">
        <v>4222</v>
      </c>
      <c r="B371" s="87" t="s">
        <v>764</v>
      </c>
      <c r="C371" s="52" t="s">
        <v>765</v>
      </c>
      <c r="D371" s="244">
        <v>4049.98</v>
      </c>
      <c r="E371" s="244"/>
      <c r="F371" s="54">
        <f t="shared" si="81"/>
        <v>0</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6250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353537.12</v>
      </c>
      <c r="E383" s="53">
        <f t="shared" si="103"/>
        <v>375221.03</v>
      </c>
      <c r="F383" s="54">
        <f t="shared" si="81"/>
        <v>106.13341818250939</v>
      </c>
    </row>
    <row r="384" spans="1:6" ht="12.75" customHeight="1" x14ac:dyDescent="0.2">
      <c r="A384" s="55">
        <v>4241</v>
      </c>
      <c r="B384" s="87" t="s">
        <v>780</v>
      </c>
      <c r="C384" s="52" t="s">
        <v>781</v>
      </c>
      <c r="D384" s="244">
        <v>353537.12</v>
      </c>
      <c r="E384" s="244">
        <v>375221.03</v>
      </c>
      <c r="F384" s="54">
        <f t="shared" si="81"/>
        <v>106.13341818250939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407527.27999999997</v>
      </c>
      <c r="E408" s="53">
        <f t="shared" si="111"/>
        <v>397320.73000000004</v>
      </c>
      <c r="F408" s="54">
        <f t="shared" si="81"/>
        <v>97.495492817069831</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0</v>
      </c>
      <c r="E410" s="244">
        <v>54386.16</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13459837.570000002</v>
      </c>
      <c r="E412" s="53">
        <f>E6+E298</f>
        <v>15017283.459999999</v>
      </c>
      <c r="F412" s="54">
        <f t="shared" si="81"/>
        <v>111.57106006592021</v>
      </c>
    </row>
    <row r="413" spans="1:6" ht="12.75" customHeight="1" x14ac:dyDescent="0.2">
      <c r="A413" s="55" t="s">
        <v>605</v>
      </c>
      <c r="B413" s="87" t="s">
        <v>828</v>
      </c>
      <c r="C413" s="52" t="s">
        <v>829</v>
      </c>
      <c r="D413" s="53">
        <f t="shared" ref="D413:E413" si="112">D289+D350</f>
        <v>13333274.810000001</v>
      </c>
      <c r="E413" s="53">
        <f t="shared" si="112"/>
        <v>15203338.77</v>
      </c>
      <c r="F413" s="54">
        <f t="shared" si="81"/>
        <v>114.02554126160697</v>
      </c>
    </row>
    <row r="414" spans="1:6" ht="12.75" customHeight="1" x14ac:dyDescent="0.2">
      <c r="A414" s="55" t="s">
        <v>605</v>
      </c>
      <c r="B414" s="87" t="s">
        <v>830</v>
      </c>
      <c r="C414" s="52" t="s">
        <v>831</v>
      </c>
      <c r="D414" s="53">
        <f t="shared" ref="D414:E414" si="113">IF(D412&gt;=D413,D412-D413,0)</f>
        <v>126562.76000000164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186055.31000000052</v>
      </c>
      <c r="F415" s="54" t="str">
        <f t="shared" si="81"/>
        <v>-</v>
      </c>
    </row>
    <row r="416" spans="1:6" ht="12.75" customHeight="1" x14ac:dyDescent="0.2">
      <c r="A416" s="62" t="s">
        <v>834</v>
      </c>
      <c r="B416" s="234" t="s">
        <v>835</v>
      </c>
      <c r="C416" s="63" t="s">
        <v>836</v>
      </c>
      <c r="D416" s="53">
        <f t="shared" ref="D416:E416" si="115">IF(D292-D293+D409-D410&gt;=0,D292-D293+D409-D410,0)</f>
        <v>788137</v>
      </c>
      <c r="E416" s="53">
        <f t="shared" si="115"/>
        <v>914742.77</v>
      </c>
      <c r="F416" s="54">
        <f t="shared" si="81"/>
        <v>116.06392924072846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23415</v>
      </c>
      <c r="E418" s="64">
        <f t="shared" si="117"/>
        <v>47845</v>
      </c>
      <c r="F418" s="59">
        <f t="shared" si="81"/>
        <v>204.33482810164426</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13459837.570000002</v>
      </c>
      <c r="E639" s="53">
        <f t="shared" si="180"/>
        <v>15017283.459999999</v>
      </c>
      <c r="F639" s="54">
        <f t="shared" si="119"/>
        <v>111.57106006592021</v>
      </c>
    </row>
    <row r="640" spans="1:6" ht="12.75" customHeight="1" x14ac:dyDescent="0.2">
      <c r="A640" s="55" t="s">
        <v>605</v>
      </c>
      <c r="B640" s="87" t="s">
        <v>1274</v>
      </c>
      <c r="C640" s="52" t="s">
        <v>1275</v>
      </c>
      <c r="D640" s="53">
        <f t="shared" ref="D640:E640" si="181">D413+D528</f>
        <v>13333274.810000001</v>
      </c>
      <c r="E640" s="53">
        <f t="shared" si="181"/>
        <v>15203338.77</v>
      </c>
      <c r="F640" s="54">
        <f t="shared" si="119"/>
        <v>114.02554126160697</v>
      </c>
    </row>
    <row r="641" spans="1:6" ht="12.75" customHeight="1" x14ac:dyDescent="0.2">
      <c r="A641" s="55" t="s">
        <v>605</v>
      </c>
      <c r="B641" s="87" t="s">
        <v>1276</v>
      </c>
      <c r="C641" s="52" t="s">
        <v>1277</v>
      </c>
      <c r="D641" s="53">
        <f t="shared" ref="D641:E641" si="182">IF(D639&gt;=D640,D639-D640,0)</f>
        <v>126562.76000000164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186055.31000000052</v>
      </c>
      <c r="F642" s="54" t="str">
        <f t="shared" si="119"/>
        <v>-</v>
      </c>
    </row>
    <row r="643" spans="1:6" ht="24" x14ac:dyDescent="0.2">
      <c r="A643" s="62" t="s">
        <v>1280</v>
      </c>
      <c r="B643" s="87" t="s">
        <v>1281</v>
      </c>
      <c r="C643" s="63" t="s">
        <v>1280</v>
      </c>
      <c r="D643" s="53">
        <f t="shared" ref="D643:E643" si="184">IF(D416-D417+D637-D638&gt;=0,D416-D417+D637-D638,0)</f>
        <v>788137</v>
      </c>
      <c r="E643" s="53">
        <f t="shared" si="184"/>
        <v>914742.77</v>
      </c>
      <c r="F643" s="54">
        <f t="shared" si="119"/>
        <v>116.06392924072846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914699.76000000164</v>
      </c>
      <c r="E645" s="53">
        <f t="shared" si="186"/>
        <v>728687.4599999995</v>
      </c>
      <c r="F645" s="54">
        <f t="shared" si="119"/>
        <v>79.664114047651907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834886.47</v>
      </c>
      <c r="E647" s="245">
        <v>951182.3</v>
      </c>
      <c r="F647" s="59">
        <f t="shared" si="119"/>
        <v>113.92953822811383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1227479.22</v>
      </c>
      <c r="E649" s="244">
        <v>1089745.22</v>
      </c>
      <c r="F649" s="54">
        <f t="shared" ref="F649:F724" si="188">IF(D649&lt;&gt;0,IF(E649/D649&gt;=100,"&gt;&gt;100",E649/D649*100),"-")</f>
        <v>88.779117580499658</v>
      </c>
    </row>
    <row r="650" spans="1:6" ht="12.75" customHeight="1" x14ac:dyDescent="0.2">
      <c r="A650" s="55" t="s">
        <v>1293</v>
      </c>
      <c r="B650" s="87" t="s">
        <v>1294</v>
      </c>
      <c r="C650" s="52" t="s">
        <v>1293</v>
      </c>
      <c r="D650" s="244">
        <v>2571741</v>
      </c>
      <c r="E650" s="244">
        <v>4270896.01</v>
      </c>
      <c r="F650" s="54">
        <f t="shared" si="188"/>
        <v>166.07022285681177</v>
      </c>
    </row>
    <row r="651" spans="1:6" ht="12.75" customHeight="1" x14ac:dyDescent="0.2">
      <c r="A651" s="55" t="s">
        <v>1295</v>
      </c>
      <c r="B651" s="87" t="s">
        <v>1296</v>
      </c>
      <c r="C651" s="52" t="s">
        <v>1295</v>
      </c>
      <c r="D651" s="244">
        <v>2709475</v>
      </c>
      <c r="E651" s="244">
        <v>4346112.34</v>
      </c>
      <c r="F651" s="54">
        <f t="shared" si="188"/>
        <v>160.40422369647257</v>
      </c>
    </row>
    <row r="652" spans="1:6" ht="24" x14ac:dyDescent="0.2">
      <c r="A652" s="55">
        <v>11</v>
      </c>
      <c r="B652" s="87" t="s">
        <v>1297</v>
      </c>
      <c r="C652" s="52" t="s">
        <v>1298</v>
      </c>
      <c r="D652" s="53">
        <f t="shared" ref="D652:E652" si="189">+D649+D650-D651</f>
        <v>1089745.2199999997</v>
      </c>
      <c r="E652" s="53">
        <f t="shared" si="189"/>
        <v>1014528.8899999997</v>
      </c>
      <c r="F652" s="54">
        <f t="shared" si="188"/>
        <v>93.097805925682337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97</v>
      </c>
      <c r="E654" s="266">
        <v>97</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83</v>
      </c>
      <c r="E656" s="266">
        <v>83</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v>122621.75999999999</v>
      </c>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10398292.970000001</v>
      </c>
      <c r="E675" s="244">
        <v>11161679.609999999</v>
      </c>
      <c r="F675" s="54">
        <f t="shared" si="188"/>
        <v>107.34146116292777</v>
      </c>
    </row>
    <row r="676" spans="1:6" ht="24" x14ac:dyDescent="0.2">
      <c r="A676" s="55">
        <v>63613</v>
      </c>
      <c r="B676" s="234" t="s">
        <v>1346</v>
      </c>
      <c r="C676" s="52" t="s">
        <v>1347</v>
      </c>
      <c r="D676" s="244">
        <v>608992</v>
      </c>
      <c r="E676" s="244">
        <v>822740.45</v>
      </c>
      <c r="F676" s="54">
        <f t="shared" si="188"/>
        <v>135.09872871893228</v>
      </c>
    </row>
    <row r="677" spans="1:6" ht="24" x14ac:dyDescent="0.2">
      <c r="A677" s="55">
        <v>63622</v>
      </c>
      <c r="B677" s="234" t="s">
        <v>1348</v>
      </c>
      <c r="C677" s="52" t="s">
        <v>1349</v>
      </c>
      <c r="D677" s="244">
        <v>353141.12</v>
      </c>
      <c r="E677" s="244">
        <v>364888.95</v>
      </c>
      <c r="F677" s="54">
        <f t="shared" si="188"/>
        <v>103.32666725415606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20452.61</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596990.88</v>
      </c>
      <c r="E710" s="244">
        <v>695152.25</v>
      </c>
      <c r="F710" s="54">
        <f t="shared" si="188"/>
        <v>116.44269172085176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56250</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29202.97</v>
      </c>
      <c r="E716" s="244">
        <v>16580.93</v>
      </c>
      <c r="F716" s="54">
        <f t="shared" si="188"/>
        <v>56.778231803135093</v>
      </c>
    </row>
    <row r="717" spans="1:6" ht="12.75" customHeight="1" x14ac:dyDescent="0.2">
      <c r="A717" s="55">
        <v>31215</v>
      </c>
      <c r="B717" s="87" t="s">
        <v>1410</v>
      </c>
      <c r="C717" s="52" t="s">
        <v>1411</v>
      </c>
      <c r="D717" s="244">
        <v>36342.43</v>
      </c>
      <c r="E717" s="244">
        <v>42314.12</v>
      </c>
      <c r="F717" s="54">
        <f t="shared" si="188"/>
        <v>116.43173007418601</v>
      </c>
    </row>
    <row r="718" spans="1:6" ht="12.75" customHeight="1" x14ac:dyDescent="0.2">
      <c r="A718" s="55">
        <v>32121</v>
      </c>
      <c r="B718" s="87" t="s">
        <v>1412</v>
      </c>
      <c r="C718" s="52" t="s">
        <v>1413</v>
      </c>
      <c r="D718" s="244">
        <v>150404.57</v>
      </c>
      <c r="E718" s="244">
        <v>158127.31</v>
      </c>
      <c r="F718" s="54">
        <f t="shared" si="188"/>
        <v>105.13464451246395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3650</v>
      </c>
      <c r="E720" s="244">
        <v>5660</v>
      </c>
      <c r="F720" s="54">
        <f t="shared" si="188"/>
        <v>155.06849315068493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1551.23</v>
      </c>
      <c r="E722" s="244">
        <v>1551.23</v>
      </c>
      <c r="F722" s="54">
        <f t="shared" si="188"/>
        <v>100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1740</v>
      </c>
      <c r="E725" s="244">
        <v>1380</v>
      </c>
      <c r="F725" s="54">
        <f t="shared" ref="F725:F979" si="190">IF(D725&lt;&gt;0,IF(E725/D725&gt;=100,"&gt;&gt;100",E725/D725*100),"-")</f>
        <v>79.310344827586206</v>
      </c>
    </row>
    <row r="726" spans="1:6" ht="12.75" customHeight="1" x14ac:dyDescent="0.2">
      <c r="A726" s="55" t="s">
        <v>1428</v>
      </c>
      <c r="B726" s="87" t="s">
        <v>1429</v>
      </c>
      <c r="C726" s="52" t="s">
        <v>1428</v>
      </c>
      <c r="D726" s="244"/>
      <c r="E726" s="244">
        <v>1312.84</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v>432</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669.6</v>
      </c>
      <c r="E823" s="244">
        <v>482.4</v>
      </c>
      <c r="F823" s="54">
        <f t="shared" si="190"/>
        <v>72.043010752688161</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316804.18</v>
      </c>
      <c r="E828" s="244">
        <v>428748.49</v>
      </c>
      <c r="F828" s="54">
        <f t="shared" si="190"/>
        <v>135.33549020723149</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workbookViewId="0">
      <selection activeCell="D250" sqref="D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55838089.369999997</v>
      </c>
      <c r="E6" s="231">
        <f t="shared" si="0"/>
        <v>54633962.759999998</v>
      </c>
      <c r="F6" s="232">
        <f t="shared" ref="F6:F260" si="1">IF(D6&gt;0,IF(E6/D6&gt;=100,"&gt;&gt;100",E6/D6*100),"-")</f>
        <v>97.843539018641749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53669507.390000001</v>
      </c>
      <c r="E7" s="106">
        <f t="shared" si="2"/>
        <v>52477637.769999996</v>
      </c>
      <c r="F7" s="95">
        <f t="shared" si="1"/>
        <v>97.77924248244156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53669507.390000001</v>
      </c>
      <c r="E12" s="106">
        <f t="shared" si="3"/>
        <v>52477637.769999996</v>
      </c>
      <c r="F12" s="95">
        <f t="shared" si="1"/>
        <v>97.77924248244156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52416049.68</v>
      </c>
      <c r="E13" s="106">
        <f t="shared" si="4"/>
        <v>51539742.939999998</v>
      </c>
      <c r="F13" s="95">
        <f t="shared" si="1"/>
        <v>98.328170960326361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58420449.420000002</v>
      </c>
      <c r="E15" s="249">
        <v>58420449.420000002</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6004399.7400000002</v>
      </c>
      <c r="E18" s="249">
        <v>6880706.4800000004</v>
      </c>
      <c r="F18" s="95">
        <f t="shared" si="1"/>
        <v>114.5944103981325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1234079.3200000003</v>
      </c>
      <c r="E19" s="106">
        <f t="shared" si="5"/>
        <v>908184.39000000013</v>
      </c>
      <c r="F19" s="95">
        <f t="shared" si="1"/>
        <v>73.592059706502482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3148899.1</v>
      </c>
      <c r="E20" s="249">
        <v>3146067.72</v>
      </c>
      <c r="F20" s="95">
        <f t="shared" si="1"/>
        <v>99.91008349553023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4049.98</v>
      </c>
      <c r="E21" s="249">
        <v>4049.98</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67665.490000000005</v>
      </c>
      <c r="E22" s="249">
        <v>67665.490000000005</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664792.17000000004</v>
      </c>
      <c r="E26" s="249">
        <v>664792.17000000004</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2651327.42</v>
      </c>
      <c r="E28" s="249">
        <v>2974390.97</v>
      </c>
      <c r="F28" s="95">
        <f t="shared" si="1"/>
        <v>112.18497374420848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19378.389999999898</v>
      </c>
      <c r="E35" s="106">
        <f t="shared" si="7"/>
        <v>29710.439999999944</v>
      </c>
      <c r="F35" s="95">
        <f t="shared" si="1"/>
        <v>153.31738085568566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1431678.89</v>
      </c>
      <c r="E36" s="249">
        <v>1509852.77</v>
      </c>
      <c r="F36" s="95">
        <f t="shared" si="1"/>
        <v>105.46029424237722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1412300.5</v>
      </c>
      <c r="E40" s="249">
        <v>1480142.33</v>
      </c>
      <c r="F40" s="95">
        <f t="shared" si="1"/>
        <v>104.80363987692422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258665.67</v>
      </c>
      <c r="E54" s="249">
        <v>276469.74</v>
      </c>
      <c r="F54" s="95">
        <f t="shared" si="1"/>
        <v>106.88304327358166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258665.67</v>
      </c>
      <c r="E55" s="249">
        <v>276469.74</v>
      </c>
      <c r="F55" s="95">
        <f t="shared" si="1"/>
        <v>106.88304327358166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2168581.98</v>
      </c>
      <c r="E68" s="106">
        <f t="shared" si="13"/>
        <v>2156324.9900000002</v>
      </c>
      <c r="F68" s="95">
        <f t="shared" si="1"/>
        <v>99.434792407525237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1089745.22</v>
      </c>
      <c r="E69" s="106">
        <f t="shared" si="14"/>
        <v>1014528.89</v>
      </c>
      <c r="F69" s="95">
        <f t="shared" si="1"/>
        <v>93.097805925682337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1089721.25</v>
      </c>
      <c r="E70" s="106">
        <f t="shared" si="15"/>
        <v>1014503.02</v>
      </c>
      <c r="F70" s="95">
        <f t="shared" si="1"/>
        <v>93.097479745393613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1089721.25</v>
      </c>
      <c r="E72" s="249">
        <v>1014503.02</v>
      </c>
      <c r="F72" s="95">
        <f t="shared" si="1"/>
        <v>93.097479745393613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23.97</v>
      </c>
      <c r="E76" s="249">
        <v>25.87</v>
      </c>
      <c r="F76" s="95">
        <f t="shared" si="1"/>
        <v>107.92657488527327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220785.29</v>
      </c>
      <c r="E78" s="106">
        <f>E79+SUM(E82:E84)-E85+E86</f>
        <v>144723.79999999999</v>
      </c>
      <c r="F78" s="95">
        <f t="shared" si="1"/>
        <v>65.549566277717133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220785.29</v>
      </c>
      <c r="E86" s="249">
        <v>144723.79999999999</v>
      </c>
      <c r="F86" s="95">
        <f t="shared" si="1"/>
        <v>65.549566277717133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23165</v>
      </c>
      <c r="E146" s="106">
        <f t="shared" si="26"/>
        <v>45890</v>
      </c>
      <c r="F146" s="95">
        <f t="shared" si="1"/>
        <v>198.10058277573924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11290</v>
      </c>
      <c r="E159" s="249">
        <v>15295</v>
      </c>
      <c r="F159" s="95">
        <f t="shared" si="1"/>
        <v>135.47387068201948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11875</v>
      </c>
      <c r="E160" s="249">
        <v>30595</v>
      </c>
      <c r="F160" s="95">
        <f t="shared" si="1"/>
        <v>257.64210526315787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834886.47</v>
      </c>
      <c r="E170" s="106">
        <f t="shared" si="29"/>
        <v>951182.3</v>
      </c>
      <c r="F170" s="95">
        <f t="shared" si="1"/>
        <v>113.92953822811383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834886.47</v>
      </c>
      <c r="E173" s="249">
        <v>951182.3</v>
      </c>
      <c r="F173" s="95">
        <f t="shared" si="1"/>
        <v>113.92953822811383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55838089.369999997</v>
      </c>
      <c r="E175" s="106">
        <f t="shared" si="30"/>
        <v>54633962.760000005</v>
      </c>
      <c r="F175" s="95">
        <f t="shared" si="1"/>
        <v>97.843539018641764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1230469.22</v>
      </c>
      <c r="E176" s="106">
        <f t="shared" si="31"/>
        <v>1379794.5299999998</v>
      </c>
      <c r="F176" s="95">
        <f t="shared" si="1"/>
        <v>112.13563960584077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1191774.6399999999</v>
      </c>
      <c r="E177" s="106">
        <f t="shared" si="32"/>
        <v>1379794.5299999998</v>
      </c>
      <c r="F177" s="95">
        <f t="shared" si="1"/>
        <v>115.77646340922307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834996.61</v>
      </c>
      <c r="E178" s="249">
        <v>938641.07</v>
      </c>
      <c r="F178" s="95">
        <f t="shared" si="1"/>
        <v>112.4125605731501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151164.47</v>
      </c>
      <c r="E179" s="249">
        <v>294842.09000000003</v>
      </c>
      <c r="F179" s="95">
        <f t="shared" si="1"/>
        <v>195.0472157908535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1151.3599999999999</v>
      </c>
      <c r="E180" s="106">
        <f t="shared" si="33"/>
        <v>984.75</v>
      </c>
      <c r="F180" s="95">
        <f t="shared" si="1"/>
        <v>85.529287103946643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1151.3599999999999</v>
      </c>
      <c r="E183" s="249">
        <v>984.75</v>
      </c>
      <c r="F183" s="95">
        <f t="shared" si="1"/>
        <v>85.529287103946643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204462.2</v>
      </c>
      <c r="E188" s="249">
        <v>145326.62</v>
      </c>
      <c r="F188" s="95">
        <f t="shared" si="1"/>
        <v>71.077499899736964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38694.58</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54607620.149999999</v>
      </c>
      <c r="E237" s="106">
        <f t="shared" si="41"/>
        <v>53254168.230000004</v>
      </c>
      <c r="F237" s="95">
        <f t="shared" si="1"/>
        <v>97.521496237553947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53669505.390000001</v>
      </c>
      <c r="E238" s="106">
        <f t="shared" si="42"/>
        <v>52477635.770000003</v>
      </c>
      <c r="F238" s="95">
        <f t="shared" si="1"/>
        <v>97.779242399684804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53669505.390000001</v>
      </c>
      <c r="E239" s="106">
        <f t="shared" si="43"/>
        <v>52477635.770000003</v>
      </c>
      <c r="F239" s="95">
        <f t="shared" si="1"/>
        <v>97.779242399684804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53668385.189999998</v>
      </c>
      <c r="E240" s="249">
        <v>52476515.57</v>
      </c>
      <c r="F240" s="95">
        <f t="shared" si="1"/>
        <v>97.779196046647442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1120.2</v>
      </c>
      <c r="E241" s="249">
        <v>1120.2</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914699.76</v>
      </c>
      <c r="E245" s="106">
        <f t="shared" si="45"/>
        <v>728687.46</v>
      </c>
      <c r="F245" s="95">
        <f t="shared" si="1"/>
        <v>79.664114047652092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969085.92</v>
      </c>
      <c r="E246" s="106">
        <f t="shared" si="46"/>
        <v>805545.01</v>
      </c>
      <c r="F246" s="95">
        <f t="shared" si="1"/>
        <v>83.124209461220943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969085.92</v>
      </c>
      <c r="E247" s="249">
        <v>805545.01</v>
      </c>
      <c r="F247" s="95">
        <f t="shared" si="1"/>
        <v>83.124209461220943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54386.16</v>
      </c>
      <c r="E250" s="106">
        <f t="shared" si="47"/>
        <v>76857.55</v>
      </c>
      <c r="F250" s="95">
        <f t="shared" si="1"/>
        <v>141.31821404563217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54386.16</v>
      </c>
      <c r="E252" s="249">
        <v>76857.55</v>
      </c>
      <c r="F252" s="95">
        <f t="shared" si="1"/>
        <v>141.31821404563217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23415</v>
      </c>
      <c r="E255" s="249">
        <v>47845</v>
      </c>
      <c r="F255" s="95">
        <f t="shared" si="1"/>
        <v>204.33482810164426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1026552.03</v>
      </c>
      <c r="E259" s="106">
        <f t="shared" si="49"/>
        <v>869255.75</v>
      </c>
      <c r="F259" s="95">
        <f t="shared" si="1"/>
        <v>84.677222838865745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1026552.03</v>
      </c>
      <c r="E260" s="250">
        <v>869255.75</v>
      </c>
      <c r="F260" s="99">
        <f t="shared" si="1"/>
        <v>84.677222838865745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23165</v>
      </c>
      <c r="E264" s="249">
        <v>45890</v>
      </c>
      <c r="F264" s="95">
        <f t="shared" si="50"/>
        <v>198.10058277573924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220785.29</v>
      </c>
      <c r="E268" s="249">
        <v>144723.79999999999</v>
      </c>
      <c r="F268" s="95">
        <f t="shared" si="50"/>
        <v>65.549566277717133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152315.82999999999</v>
      </c>
      <c r="E287" s="249">
        <v>295826.84000000003</v>
      </c>
      <c r="F287" s="95">
        <f t="shared" si="50"/>
        <v>194.21936643092187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1039458.81</v>
      </c>
      <c r="E288" s="249">
        <v>1083967.69</v>
      </c>
      <c r="F288" s="95">
        <f t="shared" si="50"/>
        <v>104.28192820839143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38694.58</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204462.2</v>
      </c>
      <c r="E298" s="249">
        <v>144636.29999999999</v>
      </c>
      <c r="F298" s="95">
        <f t="shared" si="50"/>
        <v>70.73987270018614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13333274.810000001</v>
      </c>
      <c r="E114" s="83">
        <f t="shared" si="22"/>
        <v>15203338.77</v>
      </c>
      <c r="F114" s="65">
        <f t="shared" si="1"/>
        <v>114.02554126160697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13333274.810000001</v>
      </c>
      <c r="E115" s="83">
        <f t="shared" si="23"/>
        <v>15203338.77</v>
      </c>
      <c r="F115" s="65">
        <f t="shared" si="1"/>
        <v>114.02554126160697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13333274.810000001</v>
      </c>
      <c r="E117" s="251">
        <v>15203338.77</v>
      </c>
      <c r="F117" s="65">
        <f t="shared" si="1"/>
        <v>114.02554126160697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13333274.810000001</v>
      </c>
      <c r="E141" s="108">
        <f t="shared" si="28"/>
        <v>15203338.77</v>
      </c>
      <c r="F141" s="84">
        <f t="shared" si="1"/>
        <v>114.02554126160697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2" sqref="D2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v>0</v>
      </c>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workbookViewId="0">
      <selection activeCell="D46" sqref="D4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1230469.3700000001</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15477787.339999998</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15124300.339999998</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11943644.609999999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2668424.41</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14459.42</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415258.61</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82513.289999999994</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353487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15328462.179999998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14936280.599999998</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11840000.300000001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2524746.79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14626.03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415258.61</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141648.87</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392181.58</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1379794.5299999993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441153.46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441153.46</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294842.09000000003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294842.09000000003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984.75</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984.75</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145326.62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v>145326.62</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938641.07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938641.07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13174</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Bijaci2</cp:lastModifiedBy>
  <cp:lastPrinted>2023-01-31T11:32:42Z</cp:lastPrinted>
  <dcterms:created xsi:type="dcterms:W3CDTF">2022-04-01T05:14:30Z</dcterms:created>
  <dcterms:modified xsi:type="dcterms:W3CDTF">2023-01-31T11:38:08Z</dcterms:modified>
</cp:coreProperties>
</file>