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E306" i="9"/>
  <c r="B306" i="9" s="1"/>
  <c r="H305" i="9"/>
  <c r="E305" i="9" s="1"/>
  <c r="B305" i="9" s="1"/>
  <c r="G305" i="9"/>
  <c r="F305" i="9"/>
  <c r="H304" i="9"/>
  <c r="G304" i="9"/>
  <c r="F304" i="9"/>
  <c r="E304" i="9"/>
  <c r="B304" i="9" s="1"/>
  <c r="H303" i="9"/>
  <c r="E303" i="9" s="1"/>
  <c r="B303" i="9" s="1"/>
  <c r="G303" i="9"/>
  <c r="F303" i="9"/>
  <c r="H302" i="9"/>
  <c r="G302" i="9"/>
  <c r="F302" i="9"/>
  <c r="H301" i="9"/>
  <c r="E301" i="9" s="1"/>
  <c r="B301" i="9" s="1"/>
  <c r="G301" i="9"/>
  <c r="F301" i="9"/>
  <c r="H300" i="9"/>
  <c r="G300" i="9"/>
  <c r="F300" i="9"/>
  <c r="H299" i="9"/>
  <c r="G299" i="9"/>
  <c r="F299" i="9"/>
  <c r="H298" i="9"/>
  <c r="G298" i="9"/>
  <c r="F298" i="9"/>
  <c r="E298" i="9"/>
  <c r="B298" i="9" s="1"/>
  <c r="H297" i="9"/>
  <c r="G297" i="9"/>
  <c r="F297" i="9"/>
  <c r="H296" i="9"/>
  <c r="G296" i="9"/>
  <c r="F296" i="9"/>
  <c r="E296" i="9"/>
  <c r="B296" i="9"/>
  <c r="H295" i="9"/>
  <c r="G295" i="9"/>
  <c r="F295" i="9"/>
  <c r="H294" i="9"/>
  <c r="E294" i="9" s="1"/>
  <c r="B294" i="9" s="1"/>
  <c r="G294" i="9"/>
  <c r="F294" i="9"/>
  <c r="H293" i="9"/>
  <c r="G293" i="9"/>
  <c r="F293" i="9"/>
  <c r="H292" i="9"/>
  <c r="G292" i="9"/>
  <c r="F292" i="9"/>
  <c r="H291" i="9"/>
  <c r="G291" i="9"/>
  <c r="F291" i="9"/>
  <c r="E291" i="9"/>
  <c r="B291" i="9"/>
  <c r="F290" i="9"/>
  <c r="F289" i="9"/>
  <c r="H288" i="9"/>
  <c r="G288" i="9"/>
  <c r="F288" i="9"/>
  <c r="E288" i="9"/>
  <c r="B288" i="9" s="1"/>
  <c r="H287" i="9"/>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8" i="9"/>
  <c r="F277" i="9"/>
  <c r="F276" i="9"/>
  <c r="L275" i="9"/>
  <c r="F275" i="9" s="1"/>
  <c r="H275" i="9"/>
  <c r="F274" i="9"/>
  <c r="I273" i="9"/>
  <c r="H273" i="9"/>
  <c r="F273" i="9"/>
  <c r="E272" i="9"/>
  <c r="M271" i="9"/>
  <c r="L271" i="9"/>
  <c r="F271" i="9" s="1"/>
  <c r="E271" i="9"/>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M225" i="9"/>
  <c r="L225" i="9"/>
  <c r="F225" i="9" s="1"/>
  <c r="E225" i="9"/>
  <c r="B225" i="9" s="1"/>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G124" i="9"/>
  <c r="F124" i="9"/>
  <c r="E124" i="9"/>
  <c r="B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G96" i="9"/>
  <c r="F96" i="9"/>
  <c r="E96" i="9"/>
  <c r="B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G86" i="9"/>
  <c r="F86" i="9"/>
  <c r="E86" i="9"/>
  <c r="B86" i="9"/>
  <c r="H85" i="9"/>
  <c r="G85" i="9"/>
  <c r="F85" i="9"/>
  <c r="E85" i="9"/>
  <c r="B85" i="9" s="1"/>
  <c r="H84" i="9"/>
  <c r="G84" i="9"/>
  <c r="F84" i="9"/>
  <c r="E84" i="9"/>
  <c r="B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G78" i="9"/>
  <c r="F78" i="9"/>
  <c r="E78" i="9"/>
  <c r="B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H68" i="9"/>
  <c r="G68" i="9"/>
  <c r="F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E62" i="9" s="1"/>
  <c r="B62" i="9" s="1"/>
  <c r="G62" i="9"/>
  <c r="F62" i="9"/>
  <c r="H61" i="9"/>
  <c r="G61" i="9"/>
  <c r="F61" i="9"/>
  <c r="E61" i="9"/>
  <c r="B61" i="9" s="1"/>
  <c r="H60" i="9"/>
  <c r="G60" i="9"/>
  <c r="F60" i="9"/>
  <c r="E60" i="9"/>
  <c r="B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G54" i="9"/>
  <c r="F54" i="9"/>
  <c r="E54" i="9"/>
  <c r="B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G48" i="9"/>
  <c r="F48" i="9"/>
  <c r="E48" i="9"/>
  <c r="B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G36" i="9"/>
  <c r="F36" i="9"/>
  <c r="E36" i="9"/>
  <c r="B36" i="9"/>
  <c r="H35" i="9"/>
  <c r="G35" i="9"/>
  <c r="F35" i="9"/>
  <c r="E35" i="9"/>
  <c r="B35" i="9" s="1"/>
  <c r="H34" i="9"/>
  <c r="E34" i="9" s="1"/>
  <c r="B34" i="9" s="1"/>
  <c r="G34" i="9"/>
  <c r="F34" i="9"/>
  <c r="H33" i="9"/>
  <c r="G33" i="9"/>
  <c r="F33" i="9"/>
  <c r="E33" i="9"/>
  <c r="B33" i="9" s="1"/>
  <c r="H32" i="9"/>
  <c r="G32" i="9"/>
  <c r="F32" i="9"/>
  <c r="E32" i="9"/>
  <c r="B32" i="9" s="1"/>
  <c r="H31" i="9"/>
  <c r="E31" i="9" s="1"/>
  <c r="B31" i="9" s="1"/>
  <c r="G31" i="9"/>
  <c r="F31" i="9"/>
  <c r="H30" i="9"/>
  <c r="G30" i="9"/>
  <c r="F30" i="9"/>
  <c r="H29" i="9"/>
  <c r="G29" i="9"/>
  <c r="F29" i="9"/>
  <c r="E29" i="9"/>
  <c r="B29" i="9"/>
  <c r="H28" i="9"/>
  <c r="E28" i="9" s="1"/>
  <c r="B28" i="9" s="1"/>
  <c r="G28" i="9"/>
  <c r="F28" i="9"/>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B275" i="9" s="1"/>
  <c r="I3" i="9"/>
  <c r="H3" i="9"/>
  <c r="G3" i="9"/>
  <c r="D101" i="8"/>
  <c r="D95" i="8"/>
  <c r="D90" i="8"/>
  <c r="D43" i="8" s="1"/>
  <c r="D85" i="8"/>
  <c r="D80" i="8"/>
  <c r="D75" i="8"/>
  <c r="D70" i="8"/>
  <c r="D65" i="8"/>
  <c r="D60" i="8"/>
  <c r="D55" i="8"/>
  <c r="D50" i="8"/>
  <c r="D49" i="8"/>
  <c r="D44" i="8"/>
  <c r="D36" i="8"/>
  <c r="D26" i="8"/>
  <c r="D24" i="8" s="1"/>
  <c r="C1499" i="1" s="1"/>
  <c r="D18" i="8"/>
  <c r="D8" i="8"/>
  <c r="D6" i="8"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E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E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C1154" i="1"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D78" i="5" s="1"/>
  <c r="E78" i="5"/>
  <c r="F77" i="5"/>
  <c r="F76" i="5"/>
  <c r="F75" i="5"/>
  <c r="F74" i="5"/>
  <c r="F73" i="5"/>
  <c r="F72" i="5"/>
  <c r="F71"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8" i="4"/>
  <c r="E417" i="4"/>
  <c r="D417" i="4"/>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08" i="1" s="1"/>
  <c r="D112" i="4"/>
  <c r="F111" i="4"/>
  <c r="F110" i="4"/>
  <c r="F109" i="4"/>
  <c r="F108" i="4"/>
  <c r="E107" i="4"/>
  <c r="E106" i="4" s="1"/>
  <c r="D102" i="1"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c r="F82"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6" i="1"/>
  <c r="G1516" i="1" s="1"/>
  <c r="G1515" i="1"/>
  <c r="C1515" i="1"/>
  <c r="H1515" i="1" s="1"/>
  <c r="C1514" i="1"/>
  <c r="G1514" i="1" s="1"/>
  <c r="G1513" i="1"/>
  <c r="C1513" i="1"/>
  <c r="H1513" i="1" s="1"/>
  <c r="C1512" i="1"/>
  <c r="G1512" i="1" s="1"/>
  <c r="G1511" i="1"/>
  <c r="C1511" i="1"/>
  <c r="H1511" i="1" s="1"/>
  <c r="C1510" i="1"/>
  <c r="G1510" i="1" s="1"/>
  <c r="C1509" i="1"/>
  <c r="H1509" i="1" s="1"/>
  <c r="C1508" i="1"/>
  <c r="G1508" i="1" s="1"/>
  <c r="G1507" i="1"/>
  <c r="C1507" i="1"/>
  <c r="H1507" i="1" s="1"/>
  <c r="C1506" i="1"/>
  <c r="G1506" i="1" s="1"/>
  <c r="G1505" i="1"/>
  <c r="C1505" i="1"/>
  <c r="H1505" i="1" s="1"/>
  <c r="C1504" i="1"/>
  <c r="G1504" i="1" s="1"/>
  <c r="G1503" i="1"/>
  <c r="C1503" i="1"/>
  <c r="H1503" i="1" s="1"/>
  <c r="C1502" i="1"/>
  <c r="G1502" i="1" s="1"/>
  <c r="C1501" i="1"/>
  <c r="H1501" i="1" s="1"/>
  <c r="C1500" i="1"/>
  <c r="G1500" i="1" s="1"/>
  <c r="C1498" i="1"/>
  <c r="G1498" i="1" s="1"/>
  <c r="G1497" i="1"/>
  <c r="C1497" i="1"/>
  <c r="H1497" i="1" s="1"/>
  <c r="C1496" i="1"/>
  <c r="G1496" i="1" s="1"/>
  <c r="G1495" i="1"/>
  <c r="C1495" i="1"/>
  <c r="H1495" i="1" s="1"/>
  <c r="C1494" i="1"/>
  <c r="G1494" i="1" s="1"/>
  <c r="G1493" i="1"/>
  <c r="C1493" i="1"/>
  <c r="H1493" i="1" s="1"/>
  <c r="C1492" i="1"/>
  <c r="G1492" i="1" s="1"/>
  <c r="G1491" i="1"/>
  <c r="C1491" i="1"/>
  <c r="H1491" i="1" s="1"/>
  <c r="C1490" i="1"/>
  <c r="G1490" i="1" s="1"/>
  <c r="G1489" i="1"/>
  <c r="C1489" i="1"/>
  <c r="H1489" i="1" s="1"/>
  <c r="C1488" i="1"/>
  <c r="G1488" i="1" s="1"/>
  <c r="G1487" i="1"/>
  <c r="C1487" i="1"/>
  <c r="H1487" i="1" s="1"/>
  <c r="C1486" i="1"/>
  <c r="G1486" i="1" s="1"/>
  <c r="C1485" i="1"/>
  <c r="H1485" i="1" s="1"/>
  <c r="C1484" i="1"/>
  <c r="G1484" i="1" s="1"/>
  <c r="C1483" i="1"/>
  <c r="H1483" i="1" s="1"/>
  <c r="C1482" i="1"/>
  <c r="G1482" i="1" s="1"/>
  <c r="C1481" i="1"/>
  <c r="H1481" i="1" s="1"/>
  <c r="C1480" i="1"/>
  <c r="G1480" i="1" s="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D1408" i="1"/>
  <c r="H1408" i="1" s="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C1310" i="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C1274" i="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D1264" i="1"/>
  <c r="C1264" i="1"/>
  <c r="D1263" i="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C1245" i="1"/>
  <c r="D1244" i="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C1237" i="1"/>
  <c r="D1236" i="1"/>
  <c r="C1236" i="1"/>
  <c r="G1236" i="1" s="1"/>
  <c r="D1235" i="1"/>
  <c r="D1234" i="1"/>
  <c r="H1234" i="1" s="1"/>
  <c r="C1234" i="1"/>
  <c r="G1234" i="1" s="1"/>
  <c r="D1233" i="1"/>
  <c r="H1233" i="1" s="1"/>
  <c r="C1233" i="1"/>
  <c r="G1233" i="1" s="1"/>
  <c r="D1232" i="1"/>
  <c r="C1232" i="1"/>
  <c r="D1231" i="1"/>
  <c r="H1231" i="1" s="1"/>
  <c r="C1231" i="1"/>
  <c r="G1231" i="1" s="1"/>
  <c r="D1230" i="1"/>
  <c r="H1230" i="1" s="1"/>
  <c r="C1230" i="1"/>
  <c r="G1230" i="1" s="1"/>
  <c r="D1229" i="1"/>
  <c r="C1229" i="1"/>
  <c r="G1229" i="1" s="1"/>
  <c r="D1228" i="1"/>
  <c r="H1228" i="1" s="1"/>
  <c r="C1228" i="1"/>
  <c r="G1228" i="1" s="1"/>
  <c r="D1227" i="1"/>
  <c r="C1227" i="1"/>
  <c r="G1227" i="1" s="1"/>
  <c r="D1226" i="1"/>
  <c r="H1226" i="1" s="1"/>
  <c r="C1226" i="1"/>
  <c r="G1226" i="1" s="1"/>
  <c r="D1225" i="1"/>
  <c r="H1225" i="1" s="1"/>
  <c r="C1225" i="1"/>
  <c r="G1225" i="1" s="1"/>
  <c r="D1224" i="1"/>
  <c r="C1224" i="1"/>
  <c r="G1224" i="1" s="1"/>
  <c r="D1223" i="1"/>
  <c r="C1223" i="1"/>
  <c r="G1223" i="1" s="1"/>
  <c r="D1222" i="1"/>
  <c r="D1221" i="1"/>
  <c r="H1221" i="1" s="1"/>
  <c r="C1221" i="1"/>
  <c r="G1221" i="1" s="1"/>
  <c r="D1220" i="1"/>
  <c r="H1220" i="1" s="1"/>
  <c r="C1220" i="1"/>
  <c r="G1220" i="1" s="1"/>
  <c r="D1219" i="1"/>
  <c r="H1219" i="1" s="1"/>
  <c r="C1219" i="1"/>
  <c r="G1219" i="1" s="1"/>
  <c r="D1218" i="1"/>
  <c r="C1218" i="1"/>
  <c r="G1218" i="1" s="1"/>
  <c r="D1217" i="1"/>
  <c r="C1217" i="1"/>
  <c r="G1217" i="1" s="1"/>
  <c r="D1216" i="1"/>
  <c r="C1216" i="1"/>
  <c r="G1216" i="1" s="1"/>
  <c r="D1215"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C1166" i="1"/>
  <c r="G1166" i="1" s="1"/>
  <c r="D1165" i="1"/>
  <c r="H1165" i="1" s="1"/>
  <c r="C1165" i="1"/>
  <c r="G1165" i="1" s="1"/>
  <c r="D1164" i="1"/>
  <c r="H1164" i="1" s="1"/>
  <c r="C1164" i="1"/>
  <c r="G1164" i="1" s="1"/>
  <c r="D1163" i="1"/>
  <c r="H1163" i="1" s="1"/>
  <c r="C1163" i="1"/>
  <c r="D1162" i="1"/>
  <c r="H1162" i="1" s="1"/>
  <c r="C1162" i="1"/>
  <c r="G1162" i="1" s="1"/>
  <c r="D1161" i="1"/>
  <c r="H1161" i="1" s="1"/>
  <c r="C1161" i="1"/>
  <c r="G1161" i="1" s="1"/>
  <c r="D1160" i="1"/>
  <c r="H1160" i="1" s="1"/>
  <c r="C1160" i="1"/>
  <c r="D1159" i="1"/>
  <c r="H1159" i="1" s="1"/>
  <c r="C1159" i="1"/>
  <c r="G1159" i="1" s="1"/>
  <c r="D1158" i="1"/>
  <c r="H1158" i="1" s="1"/>
  <c r="C1158" i="1"/>
  <c r="G1158" i="1" s="1"/>
  <c r="D1157" i="1"/>
  <c r="D1156" i="1"/>
  <c r="H1156" i="1" s="1"/>
  <c r="C1156" i="1"/>
  <c r="D1155" i="1"/>
  <c r="H1155" i="1" s="1"/>
  <c r="C1155" i="1"/>
  <c r="D1154" i="1"/>
  <c r="D1151" i="1"/>
  <c r="H1151" i="1" s="1"/>
  <c r="C1151" i="1"/>
  <c r="D1150" i="1"/>
  <c r="H1150" i="1" s="1"/>
  <c r="C1150" i="1"/>
  <c r="G1150" i="1" s="1"/>
  <c r="D1149" i="1"/>
  <c r="H1149" i="1" s="1"/>
  <c r="C1149" i="1"/>
  <c r="G1149" i="1" s="1"/>
  <c r="D1148" i="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C1138" i="1"/>
  <c r="G1138" i="1" s="1"/>
  <c r="D1137" i="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C1064" i="1"/>
  <c r="G1064" i="1" s="1"/>
  <c r="D1063" i="1"/>
  <c r="H1063" i="1" s="1"/>
  <c r="C1063" i="1"/>
  <c r="G1063" i="1" s="1"/>
  <c r="D1062" i="1"/>
  <c r="H1062" i="1" s="1"/>
  <c r="C1062" i="1"/>
  <c r="G1062" i="1" s="1"/>
  <c r="D1061" i="1"/>
  <c r="H1061" i="1" s="1"/>
  <c r="C1061" i="1"/>
  <c r="D1060" i="1"/>
  <c r="H1060" i="1" s="1"/>
  <c r="C1060" i="1"/>
  <c r="G1060" i="1" s="1"/>
  <c r="D1059" i="1"/>
  <c r="H1059" i="1" s="1"/>
  <c r="C1059" i="1"/>
  <c r="G1059" i="1" s="1"/>
  <c r="D1058" i="1"/>
  <c r="H1058" i="1" s="1"/>
  <c r="C1058" i="1"/>
  <c r="G1058" i="1" s="1"/>
  <c r="D1057" i="1"/>
  <c r="H1057" i="1" s="1"/>
  <c r="C1057" i="1"/>
  <c r="G1057" i="1" s="1"/>
  <c r="D1056" i="1"/>
  <c r="D1055" i="1"/>
  <c r="H1055" i="1" s="1"/>
  <c r="C1055" i="1"/>
  <c r="G1055" i="1" s="1"/>
  <c r="D1054" i="1"/>
  <c r="C1054" i="1"/>
  <c r="D1053" i="1"/>
  <c r="H1053" i="1" s="1"/>
  <c r="C1053" i="1"/>
  <c r="G1053" i="1" s="1"/>
  <c r="D1052" i="1"/>
  <c r="C1052" i="1"/>
  <c r="D1051" i="1"/>
  <c r="H1051" i="1" s="1"/>
  <c r="C1051" i="1"/>
  <c r="G1051" i="1" s="1"/>
  <c r="D1050" i="1"/>
  <c r="C1050" i="1"/>
  <c r="D1049" i="1"/>
  <c r="H1049" i="1" s="1"/>
  <c r="C1049" i="1"/>
  <c r="G1049" i="1" s="1"/>
  <c r="D1048" i="1"/>
  <c r="C1048" i="1"/>
  <c r="D1047" i="1"/>
  <c r="C1047" i="1"/>
  <c r="G1047"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C1033" i="1"/>
  <c r="D1032" i="1"/>
  <c r="C1032" i="1"/>
  <c r="D1031" i="1"/>
  <c r="H1031" i="1" s="1"/>
  <c r="C1031" i="1"/>
  <c r="G1031" i="1" s="1"/>
  <c r="D1030" i="1"/>
  <c r="C1030" i="1"/>
  <c r="G1030" i="1" s="1"/>
  <c r="D1029" i="1"/>
  <c r="H1029" i="1" s="1"/>
  <c r="C1029" i="1"/>
  <c r="G1029" i="1" s="1"/>
  <c r="D1028" i="1"/>
  <c r="H1028" i="1" s="1"/>
  <c r="C1028" i="1"/>
  <c r="G1028" i="1" s="1"/>
  <c r="D1027" i="1"/>
  <c r="H1027" i="1" s="1"/>
  <c r="C1027" i="1"/>
  <c r="G1027" i="1" s="1"/>
  <c r="D1026" i="1"/>
  <c r="H1026" i="1" s="1"/>
  <c r="C1026" i="1"/>
  <c r="H1025" i="1"/>
  <c r="D1025" i="1"/>
  <c r="C1025" i="1"/>
  <c r="G1025" i="1" s="1"/>
  <c r="D1024" i="1"/>
  <c r="H1024" i="1" s="1"/>
  <c r="C1024" i="1"/>
  <c r="H1023" i="1"/>
  <c r="D1023" i="1"/>
  <c r="C1023" i="1"/>
  <c r="G1023" i="1" s="1"/>
  <c r="D1022" i="1"/>
  <c r="H1022" i="1" s="1"/>
  <c r="C1022" i="1"/>
  <c r="D1021" i="1"/>
  <c r="C1021" i="1"/>
  <c r="G1021" i="1" s="1"/>
  <c r="D1020" i="1"/>
  <c r="C1020" i="1"/>
  <c r="G1020" i="1" s="1"/>
  <c r="D1019" i="1"/>
  <c r="C1019" i="1"/>
  <c r="G1019" i="1" s="1"/>
  <c r="D1018" i="1"/>
  <c r="C1018" i="1"/>
  <c r="D1017" i="1"/>
  <c r="C1017" i="1"/>
  <c r="G1017" i="1" s="1"/>
  <c r="D1016" i="1"/>
  <c r="C1016" i="1"/>
  <c r="G1016" i="1" s="1"/>
  <c r="D1015" i="1"/>
  <c r="C1015" i="1"/>
  <c r="G1015" i="1" s="1"/>
  <c r="D1014" i="1"/>
  <c r="C1014" i="1"/>
  <c r="D1013" i="1"/>
  <c r="C1013" i="1"/>
  <c r="D1012" i="1"/>
  <c r="C1012" i="1"/>
  <c r="G1012" i="1" s="1"/>
  <c r="D1011" i="1"/>
  <c r="C1011" i="1"/>
  <c r="G1011" i="1" s="1"/>
  <c r="D1010" i="1"/>
  <c r="C1010" i="1"/>
  <c r="G1010" i="1" s="1"/>
  <c r="D1009" i="1"/>
  <c r="C1009" i="1"/>
  <c r="G1009" i="1" s="1"/>
  <c r="D1008" i="1"/>
  <c r="C1008" i="1"/>
  <c r="G1008" i="1" s="1"/>
  <c r="D1007" i="1"/>
  <c r="C1007" i="1"/>
  <c r="G1007" i="1" s="1"/>
  <c r="D1006" i="1"/>
  <c r="C1006" i="1"/>
  <c r="D1005" i="1"/>
  <c r="C1005" i="1"/>
  <c r="G1005" i="1" s="1"/>
  <c r="D1004" i="1"/>
  <c r="C1004" i="1"/>
  <c r="D1003" i="1"/>
  <c r="C1003" i="1"/>
  <c r="G1003" i="1" s="1"/>
  <c r="D1002" i="1"/>
  <c r="C1002" i="1"/>
  <c r="G1002" i="1" s="1"/>
  <c r="D1001" i="1"/>
  <c r="C1001" i="1"/>
  <c r="G1001" i="1" s="1"/>
  <c r="D1000" i="1"/>
  <c r="C1000" i="1"/>
  <c r="D999" i="1"/>
  <c r="C999" i="1"/>
  <c r="G999" i="1" s="1"/>
  <c r="D998" i="1"/>
  <c r="C998" i="1"/>
  <c r="G998" i="1" s="1"/>
  <c r="D997" i="1"/>
  <c r="C997" i="1"/>
  <c r="D996" i="1"/>
  <c r="C996" i="1"/>
  <c r="D995" i="1"/>
  <c r="C995" i="1"/>
  <c r="G995" i="1" s="1"/>
  <c r="D994" i="1"/>
  <c r="C994" i="1"/>
  <c r="G994" i="1" s="1"/>
  <c r="D993" i="1"/>
  <c r="C993" i="1"/>
  <c r="G993" i="1" s="1"/>
  <c r="D992" i="1"/>
  <c r="C992" i="1"/>
  <c r="G992" i="1" s="1"/>
  <c r="D991" i="1"/>
  <c r="C991" i="1"/>
  <c r="C990" i="1"/>
  <c r="D989" i="1"/>
  <c r="C989" i="1"/>
  <c r="G989" i="1" s="1"/>
  <c r="D988" i="1"/>
  <c r="C988" i="1"/>
  <c r="G988" i="1" s="1"/>
  <c r="D987" i="1"/>
  <c r="C987" i="1"/>
  <c r="G987" i="1" s="1"/>
  <c r="D986" i="1"/>
  <c r="C986" i="1"/>
  <c r="G986" i="1" s="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5" i="1"/>
  <c r="C645" i="1"/>
  <c r="D644" i="1"/>
  <c r="C644" i="1"/>
  <c r="D643" i="1"/>
  <c r="C643" i="1"/>
  <c r="D642" i="1"/>
  <c r="C642" i="1"/>
  <c r="D641" i="1"/>
  <c r="C641" i="1"/>
  <c r="D637" i="1"/>
  <c r="C637" i="1"/>
  <c r="D632" i="1"/>
  <c r="C632" i="1"/>
  <c r="D631" i="1"/>
  <c r="C631" i="1"/>
  <c r="G631"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D412" i="1"/>
  <c r="C412" i="1"/>
  <c r="H412" i="1" s="1"/>
  <c r="D411" i="1"/>
  <c r="C411" i="1"/>
  <c r="H411" i="1" s="1"/>
  <c r="D406" i="1"/>
  <c r="C406" i="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G359" i="1" s="1"/>
  <c r="D358" i="1"/>
  <c r="C358" i="1"/>
  <c r="G358" i="1" s="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C346" i="1"/>
  <c r="G346" i="1" s="1"/>
  <c r="D345" i="1"/>
  <c r="D344" i="1"/>
  <c r="C344" i="1"/>
  <c r="G344" i="1" s="1"/>
  <c r="D343" i="1"/>
  <c r="C343" i="1"/>
  <c r="G343" i="1" s="1"/>
  <c r="D342" i="1"/>
  <c r="C342" i="1"/>
  <c r="G342" i="1" s="1"/>
  <c r="D341" i="1"/>
  <c r="C341" i="1"/>
  <c r="G341" i="1" s="1"/>
  <c r="D340" i="1"/>
  <c r="C340" i="1"/>
  <c r="G340" i="1" s="1"/>
  <c r="D339" i="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C306" i="1"/>
  <c r="G306" i="1" s="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D293" i="1"/>
  <c r="D292" i="1"/>
  <c r="C292" i="1"/>
  <c r="D291" i="1"/>
  <c r="C291" i="1"/>
  <c r="G291" i="1" s="1"/>
  <c r="D290" i="1"/>
  <c r="C290" i="1"/>
  <c r="D289" i="1"/>
  <c r="C289" i="1"/>
  <c r="G289" i="1" s="1"/>
  <c r="D288" i="1"/>
  <c r="C288"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D261" i="1"/>
  <c r="C261" i="1"/>
  <c r="G261" i="1" s="1"/>
  <c r="D260" i="1"/>
  <c r="C260" i="1"/>
  <c r="G260" i="1" s="1"/>
  <c r="D259" i="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C248" i="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C220" i="1"/>
  <c r="G220" i="1" s="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D210" i="1"/>
  <c r="C210" i="1"/>
  <c r="G210" i="1" s="1"/>
  <c r="D209" i="1"/>
  <c r="C209" i="1"/>
  <c r="D208" i="1"/>
  <c r="C208" i="1"/>
  <c r="G208" i="1" s="1"/>
  <c r="D207" i="1"/>
  <c r="C207" i="1"/>
  <c r="D206" i="1"/>
  <c r="C206" i="1"/>
  <c r="G206" i="1" s="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2" i="1"/>
  <c r="C192" i="1"/>
  <c r="G192" i="1" s="1"/>
  <c r="D191" i="1"/>
  <c r="C191" i="1"/>
  <c r="G191" i="1" s="1"/>
  <c r="D190" i="1"/>
  <c r="C190" i="1"/>
  <c r="G190" i="1" s="1"/>
  <c r="D189" i="1"/>
  <c r="C189" i="1"/>
  <c r="G189" i="1" s="1"/>
  <c r="D188" i="1"/>
  <c r="C188" i="1"/>
  <c r="G188" i="1" s="1"/>
  <c r="D187" i="1"/>
  <c r="C187" i="1"/>
  <c r="G187" i="1" s="1"/>
  <c r="D186" i="1"/>
  <c r="C186" i="1"/>
  <c r="G186" i="1" s="1"/>
  <c r="D185" i="1"/>
  <c r="C185" i="1"/>
  <c r="G185" i="1" s="1"/>
  <c r="D184" i="1"/>
  <c r="C184" i="1"/>
  <c r="G184" i="1" s="1"/>
  <c r="D183" i="1"/>
  <c r="C183" i="1"/>
  <c r="G183" i="1" s="1"/>
  <c r="D182" i="1"/>
  <c r="C182" i="1"/>
  <c r="G182" i="1" s="1"/>
  <c r="D181" i="1"/>
  <c r="C181" i="1"/>
  <c r="D180" i="1"/>
  <c r="C180" i="1"/>
  <c r="G180" i="1" s="1"/>
  <c r="D179" i="1"/>
  <c r="C179" i="1"/>
  <c r="G179" i="1" s="1"/>
  <c r="D178" i="1"/>
  <c r="C178" i="1"/>
  <c r="G178" i="1" s="1"/>
  <c r="D177" i="1"/>
  <c r="C177" i="1"/>
  <c r="G177" i="1" s="1"/>
  <c r="D176" i="1"/>
  <c r="C176" i="1"/>
  <c r="G176" i="1" s="1"/>
  <c r="D175" i="1"/>
  <c r="C175" i="1"/>
  <c r="D174" i="1"/>
  <c r="C174" i="1"/>
  <c r="D173" i="1"/>
  <c r="C173" i="1"/>
  <c r="D172" i="1"/>
  <c r="C172" i="1"/>
  <c r="G172" i="1" s="1"/>
  <c r="D171" i="1"/>
  <c r="C171" i="1"/>
  <c r="G171" i="1" s="1"/>
  <c r="D170" i="1"/>
  <c r="C170" i="1"/>
  <c r="D169" i="1"/>
  <c r="C169" i="1"/>
  <c r="D168" i="1"/>
  <c r="C168" i="1"/>
  <c r="D167" i="1"/>
  <c r="C167" i="1"/>
  <c r="G167" i="1" s="1"/>
  <c r="D166" i="1"/>
  <c r="C166" i="1"/>
  <c r="D165" i="1"/>
  <c r="C165" i="1"/>
  <c r="G165" i="1" s="1"/>
  <c r="D164" i="1"/>
  <c r="C164" i="1"/>
  <c r="D163" i="1"/>
  <c r="C163" i="1"/>
  <c r="D162" i="1"/>
  <c r="C162" i="1"/>
  <c r="G162" i="1" s="1"/>
  <c r="D161" i="1"/>
  <c r="C161" i="1"/>
  <c r="D160" i="1"/>
  <c r="C160" i="1"/>
  <c r="D158" i="1"/>
  <c r="C158" i="1"/>
  <c r="D157" i="1"/>
  <c r="C157" i="1"/>
  <c r="G157" i="1" s="1"/>
  <c r="D156" i="1"/>
  <c r="C156" i="1"/>
  <c r="G156" i="1" s="1"/>
  <c r="D155" i="1"/>
  <c r="C155" i="1"/>
  <c r="G155" i="1" s="1"/>
  <c r="D154" i="1"/>
  <c r="C154" i="1"/>
  <c r="G154" i="1" s="1"/>
  <c r="D153" i="1"/>
  <c r="C153" i="1"/>
  <c r="G153" i="1" s="1"/>
  <c r="D152" i="1"/>
  <c r="C152" i="1"/>
  <c r="G152" i="1" s="1"/>
  <c r="D151" i="1"/>
  <c r="C151" i="1"/>
  <c r="G151" i="1" s="1"/>
  <c r="D150" i="1"/>
  <c r="C150" i="1"/>
  <c r="G150" i="1" s="1"/>
  <c r="D149" i="1"/>
  <c r="C149" i="1"/>
  <c r="G149" i="1" s="1"/>
  <c r="C148" i="1"/>
  <c r="D146" i="1"/>
  <c r="C146" i="1"/>
  <c r="G146" i="1" s="1"/>
  <c r="D145" i="1"/>
  <c r="C145" i="1"/>
  <c r="G145" i="1" s="1"/>
  <c r="D144" i="1"/>
  <c r="C144" i="1"/>
  <c r="G144" i="1" s="1"/>
  <c r="G143" i="1"/>
  <c r="D143" i="1"/>
  <c r="C143" i="1"/>
  <c r="H143" i="1" s="1"/>
  <c r="D142" i="1"/>
  <c r="C142" i="1"/>
  <c r="G142" i="1" s="1"/>
  <c r="D141" i="1"/>
  <c r="C141" i="1"/>
  <c r="G141" i="1" s="1"/>
  <c r="D140" i="1"/>
  <c r="C140" i="1"/>
  <c r="G140" i="1" s="1"/>
  <c r="D139" i="1"/>
  <c r="C139" i="1"/>
  <c r="G139" i="1" s="1"/>
  <c r="D138" i="1"/>
  <c r="C138" i="1"/>
  <c r="G138" i="1" s="1"/>
  <c r="D137" i="1"/>
  <c r="C137" i="1"/>
  <c r="G137" i="1" s="1"/>
  <c r="D136" i="1"/>
  <c r="C136" i="1"/>
  <c r="H136" i="1" s="1"/>
  <c r="D135" i="1"/>
  <c r="D134" i="1"/>
  <c r="C134" i="1"/>
  <c r="G134" i="1" s="1"/>
  <c r="D133" i="1"/>
  <c r="C133" i="1"/>
  <c r="G133" i="1" s="1"/>
  <c r="D132" i="1"/>
  <c r="C132" i="1"/>
  <c r="G132" i="1" s="1"/>
  <c r="D131" i="1"/>
  <c r="C131" i="1"/>
  <c r="D130" i="1"/>
  <c r="C130" i="1"/>
  <c r="H130" i="1" s="1"/>
  <c r="D129" i="1"/>
  <c r="D128" i="1"/>
  <c r="C128" i="1"/>
  <c r="H128" i="1" s="1"/>
  <c r="D127" i="1"/>
  <c r="C127" i="1"/>
  <c r="G127" i="1" s="1"/>
  <c r="D126" i="1"/>
  <c r="C126" i="1"/>
  <c r="H126" i="1" s="1"/>
  <c r="D125" i="1"/>
  <c r="C125" i="1"/>
  <c r="D124" i="1"/>
  <c r="C124" i="1"/>
  <c r="H124" i="1" s="1"/>
  <c r="D123" i="1"/>
  <c r="C123" i="1"/>
  <c r="D122" i="1"/>
  <c r="C122" i="1"/>
  <c r="G122" i="1" s="1"/>
  <c r="D121" i="1"/>
  <c r="C121" i="1"/>
  <c r="D120" i="1"/>
  <c r="C120" i="1"/>
  <c r="H120" i="1" s="1"/>
  <c r="D119" i="1"/>
  <c r="C119" i="1"/>
  <c r="G119" i="1" s="1"/>
  <c r="D118" i="1"/>
  <c r="C118" i="1"/>
  <c r="H118" i="1" s="1"/>
  <c r="D117" i="1"/>
  <c r="C117" i="1"/>
  <c r="G117" i="1" s="1"/>
  <c r="D116" i="1"/>
  <c r="C116" i="1"/>
  <c r="H116" i="1" s="1"/>
  <c r="D115" i="1"/>
  <c r="C115" i="1"/>
  <c r="G115" i="1" s="1"/>
  <c r="D114" i="1"/>
  <c r="C114" i="1"/>
  <c r="H114" i="1" s="1"/>
  <c r="D113" i="1"/>
  <c r="C113" i="1"/>
  <c r="G113" i="1" s="1"/>
  <c r="D112" i="1"/>
  <c r="C112" i="1"/>
  <c r="H112" i="1" s="1"/>
  <c r="D111" i="1"/>
  <c r="C111" i="1"/>
  <c r="G111" i="1" s="1"/>
  <c r="D110" i="1"/>
  <c r="C110" i="1"/>
  <c r="H110" i="1" s="1"/>
  <c r="D109" i="1"/>
  <c r="C109" i="1"/>
  <c r="H109" i="1" s="1"/>
  <c r="C108" i="1"/>
  <c r="D107" i="1"/>
  <c r="C107" i="1"/>
  <c r="H107" i="1" s="1"/>
  <c r="D106" i="1"/>
  <c r="C106" i="1"/>
  <c r="G106" i="1" s="1"/>
  <c r="D105" i="1"/>
  <c r="C105" i="1"/>
  <c r="H105" i="1" s="1"/>
  <c r="D104" i="1"/>
  <c r="C104" i="1"/>
  <c r="G104" i="1" s="1"/>
  <c r="D103" i="1"/>
  <c r="C103" i="1"/>
  <c r="H103" i="1" s="1"/>
  <c r="C102" i="1"/>
  <c r="D101" i="1"/>
  <c r="C101" i="1"/>
  <c r="H101" i="1" s="1"/>
  <c r="D100" i="1"/>
  <c r="C100" i="1"/>
  <c r="H100" i="1" s="1"/>
  <c r="D99" i="1"/>
  <c r="C99" i="1"/>
  <c r="G99" i="1" s="1"/>
  <c r="D98" i="1"/>
  <c r="C98" i="1"/>
  <c r="H98" i="1" s="1"/>
  <c r="D97" i="1"/>
  <c r="C97" i="1"/>
  <c r="G97" i="1" s="1"/>
  <c r="D96" i="1"/>
  <c r="C96" i="1"/>
  <c r="H96" i="1" s="1"/>
  <c r="D95" i="1"/>
  <c r="C95" i="1"/>
  <c r="G95" i="1" s="1"/>
  <c r="D94" i="1"/>
  <c r="C94" i="1"/>
  <c r="H94" i="1" s="1"/>
  <c r="D93" i="1"/>
  <c r="C93" i="1"/>
  <c r="H93" i="1" s="1"/>
  <c r="D92" i="1"/>
  <c r="C92" i="1"/>
  <c r="G92" i="1" s="1"/>
  <c r="D91" i="1"/>
  <c r="C91" i="1"/>
  <c r="H91" i="1" s="1"/>
  <c r="D90" i="1"/>
  <c r="C90" i="1"/>
  <c r="G90" i="1" s="1"/>
  <c r="D89" i="1"/>
  <c r="C89" i="1"/>
  <c r="H89" i="1" s="1"/>
  <c r="D88" i="1"/>
  <c r="C88" i="1"/>
  <c r="G88" i="1" s="1"/>
  <c r="D87" i="1"/>
  <c r="C87" i="1"/>
  <c r="H87" i="1" s="1"/>
  <c r="D86" i="1"/>
  <c r="C86" i="1"/>
  <c r="H86" i="1" s="1"/>
  <c r="D85" i="1"/>
  <c r="C85" i="1"/>
  <c r="G85" i="1" s="1"/>
  <c r="D84" i="1"/>
  <c r="C84" i="1"/>
  <c r="H84" i="1" s="1"/>
  <c r="D83" i="1"/>
  <c r="C83" i="1"/>
  <c r="G83" i="1" s="1"/>
  <c r="D82" i="1"/>
  <c r="C82" i="1"/>
  <c r="H82" i="1" s="1"/>
  <c r="D81" i="1"/>
  <c r="C81" i="1"/>
  <c r="D80" i="1"/>
  <c r="C80" i="1"/>
  <c r="H80" i="1" s="1"/>
  <c r="D79" i="1"/>
  <c r="C79" i="1"/>
  <c r="D78" i="1"/>
  <c r="C78" i="1"/>
  <c r="H78" i="1" s="1"/>
  <c r="D77" i="1"/>
  <c r="C77" i="1"/>
  <c r="H77" i="1" s="1"/>
  <c r="D76" i="1"/>
  <c r="C76" i="1"/>
  <c r="D75" i="1"/>
  <c r="C75" i="1"/>
  <c r="H75" i="1" s="1"/>
  <c r="D74" i="1"/>
  <c r="C74" i="1"/>
  <c r="D73" i="1"/>
  <c r="C73" i="1"/>
  <c r="H73" i="1" s="1"/>
  <c r="D72" i="1"/>
  <c r="C72" i="1"/>
  <c r="G72" i="1" s="1"/>
  <c r="D71" i="1"/>
  <c r="C71" i="1"/>
  <c r="H71" i="1" s="1"/>
  <c r="D70" i="1"/>
  <c r="C70" i="1"/>
  <c r="G70" i="1" s="1"/>
  <c r="D69" i="1"/>
  <c r="C69" i="1"/>
  <c r="H69" i="1" s="1"/>
  <c r="D68" i="1"/>
  <c r="C68" i="1"/>
  <c r="G68" i="1" s="1"/>
  <c r="D67" i="1"/>
  <c r="C67" i="1"/>
  <c r="H67" i="1" s="1"/>
  <c r="G66" i="1"/>
  <c r="D66" i="1"/>
  <c r="C66" i="1"/>
  <c r="H66" i="1" s="1"/>
  <c r="D65" i="1"/>
  <c r="C65" i="1"/>
  <c r="G65" i="1" s="1"/>
  <c r="D64" i="1"/>
  <c r="C64" i="1"/>
  <c r="H64" i="1" s="1"/>
  <c r="D63" i="1"/>
  <c r="C63" i="1"/>
  <c r="G63" i="1" s="1"/>
  <c r="D62" i="1"/>
  <c r="C62" i="1"/>
  <c r="H62" i="1" s="1"/>
  <c r="D61" i="1"/>
  <c r="C61" i="1"/>
  <c r="G61" i="1" s="1"/>
  <c r="D60" i="1"/>
  <c r="C60" i="1"/>
  <c r="H60" i="1" s="1"/>
  <c r="D59" i="1"/>
  <c r="C59" i="1"/>
  <c r="G59" i="1" s="1"/>
  <c r="D58" i="1"/>
  <c r="C58" i="1"/>
  <c r="H58" i="1" s="1"/>
  <c r="D57" i="1"/>
  <c r="C57" i="1"/>
  <c r="G57" i="1" s="1"/>
  <c r="D56" i="1"/>
  <c r="C56" i="1"/>
  <c r="H56" i="1" s="1"/>
  <c r="D55" i="1"/>
  <c r="C55" i="1"/>
  <c r="G55" i="1" s="1"/>
  <c r="D54" i="1"/>
  <c r="C54" i="1"/>
  <c r="H54" i="1" s="1"/>
  <c r="D53" i="1"/>
  <c r="C53" i="1"/>
  <c r="G53" i="1" s="1"/>
  <c r="D52" i="1"/>
  <c r="C52" i="1"/>
  <c r="H52" i="1" s="1"/>
  <c r="D51" i="1"/>
  <c r="C51" i="1"/>
  <c r="G51" i="1" s="1"/>
  <c r="D50" i="1"/>
  <c r="C50" i="1"/>
  <c r="H50" i="1" s="1"/>
  <c r="D49" i="1"/>
  <c r="C49" i="1"/>
  <c r="H49" i="1" s="1"/>
  <c r="D48" i="1"/>
  <c r="C48" i="1"/>
  <c r="H48" i="1" s="1"/>
  <c r="D47" i="1"/>
  <c r="C47" i="1"/>
  <c r="G47" i="1" s="1"/>
  <c r="D46" i="1"/>
  <c r="C46" i="1"/>
  <c r="D45" i="1"/>
  <c r="C45" i="1"/>
  <c r="H45" i="1" s="1"/>
  <c r="D44" i="1"/>
  <c r="C44" i="1"/>
  <c r="G44" i="1" s="1"/>
  <c r="D43" i="1"/>
  <c r="C43" i="1"/>
  <c r="H43" i="1" s="1"/>
  <c r="D42" i="1"/>
  <c r="C42" i="1"/>
  <c r="G42" i="1" s="1"/>
  <c r="D41" i="1"/>
  <c r="C41" i="1"/>
  <c r="H41" i="1" s="1"/>
  <c r="D40" i="1"/>
  <c r="C40" i="1"/>
  <c r="G40" i="1" s="1"/>
  <c r="D39" i="1"/>
  <c r="C39" i="1"/>
  <c r="H39" i="1" s="1"/>
  <c r="D38" i="1"/>
  <c r="C38" i="1"/>
  <c r="G38" i="1" s="1"/>
  <c r="D37" i="1"/>
  <c r="C37" i="1"/>
  <c r="H37" i="1" s="1"/>
  <c r="D36" i="1"/>
  <c r="C36" i="1"/>
  <c r="G36" i="1" s="1"/>
  <c r="D35" i="1"/>
  <c r="C35" i="1"/>
  <c r="H35" i="1" s="1"/>
  <c r="D34" i="1"/>
  <c r="C34" i="1"/>
  <c r="G34" i="1" s="1"/>
  <c r="D33" i="1"/>
  <c r="C33" i="1"/>
  <c r="G33" i="1" s="1"/>
  <c r="D32" i="1"/>
  <c r="C32" i="1"/>
  <c r="H32" i="1" s="1"/>
  <c r="D31" i="1"/>
  <c r="C31" i="1"/>
  <c r="H31" i="1" s="1"/>
  <c r="D30" i="1"/>
  <c r="C30" i="1"/>
  <c r="G30" i="1" s="1"/>
  <c r="D29" i="1"/>
  <c r="C29" i="1"/>
  <c r="G29" i="1" s="1"/>
  <c r="D28" i="1"/>
  <c r="C28" i="1"/>
  <c r="G28" i="1" s="1"/>
  <c r="D27" i="1"/>
  <c r="C27" i="1"/>
  <c r="G27" i="1" s="1"/>
  <c r="D26" i="1"/>
  <c r="C26" i="1"/>
  <c r="G26" i="1" s="1"/>
  <c r="D25" i="1"/>
  <c r="C25" i="1"/>
  <c r="H25" i="1" s="1"/>
  <c r="D24" i="1"/>
  <c r="C24" i="1"/>
  <c r="G24" i="1" s="1"/>
  <c r="D23" i="1"/>
  <c r="C23" i="1"/>
  <c r="H23" i="1" s="1"/>
  <c r="D22" i="1"/>
  <c r="C22" i="1"/>
  <c r="G22" i="1" s="1"/>
  <c r="D21" i="1"/>
  <c r="C21" i="1"/>
  <c r="H21" i="1" s="1"/>
  <c r="D20" i="1"/>
  <c r="C20" i="1"/>
  <c r="G20" i="1" s="1"/>
  <c r="G19" i="1"/>
  <c r="D19" i="1"/>
  <c r="C19" i="1"/>
  <c r="H19" i="1" s="1"/>
  <c r="D18" i="1"/>
  <c r="C18" i="1"/>
  <c r="G18" i="1" s="1"/>
  <c r="D17" i="1"/>
  <c r="C17" i="1"/>
  <c r="H17" i="1" s="1"/>
  <c r="D16" i="1"/>
  <c r="C16" i="1"/>
  <c r="G16" i="1" s="1"/>
  <c r="D15" i="1"/>
  <c r="C15" i="1"/>
  <c r="H15" i="1" s="1"/>
  <c r="D14" i="1"/>
  <c r="C14" i="1"/>
  <c r="G14" i="1" s="1"/>
  <c r="D13" i="1"/>
  <c r="C13" i="1"/>
  <c r="H13" i="1" s="1"/>
  <c r="D12" i="1"/>
  <c r="C12" i="1"/>
  <c r="G12" i="1" s="1"/>
  <c r="D11" i="1"/>
  <c r="C11" i="1"/>
  <c r="H11" i="1" s="1"/>
  <c r="D10" i="1"/>
  <c r="C10" i="1"/>
  <c r="G10" i="1" s="1"/>
  <c r="D9" i="1"/>
  <c r="C9" i="1"/>
  <c r="H9" i="1" s="1"/>
  <c r="D8" i="1"/>
  <c r="C8" i="1"/>
  <c r="G8" i="1" s="1"/>
  <c r="D7" i="1"/>
  <c r="C7" i="1"/>
  <c r="H7" i="1" s="1"/>
  <c r="D6" i="1"/>
  <c r="C6" i="1"/>
  <c r="G6" i="1" s="1"/>
  <c r="D5" i="1"/>
  <c r="C5" i="1"/>
  <c r="H5" i="1" s="1"/>
  <c r="D4" i="1"/>
  <c r="C4" i="1"/>
  <c r="G4" i="1" s="1"/>
  <c r="D3" i="1"/>
  <c r="C3" i="1"/>
  <c r="H3" i="1" s="1"/>
  <c r="H121" i="1" l="1"/>
  <c r="H123" i="1"/>
  <c r="G108" i="1"/>
  <c r="G102" i="1"/>
  <c r="E293" i="9"/>
  <c r="B293" i="9" s="1"/>
  <c r="E302" i="9"/>
  <c r="B302" i="9" s="1"/>
  <c r="G632" i="1"/>
  <c r="G292" i="1"/>
  <c r="H406" i="1"/>
  <c r="H413" i="1"/>
  <c r="E286" i="9"/>
  <c r="B286" i="9" s="1"/>
  <c r="E297" i="9"/>
  <c r="B297" i="9" s="1"/>
  <c r="E300" i="9"/>
  <c r="B300" i="9" s="1"/>
  <c r="G1265" i="1"/>
  <c r="H1264" i="1"/>
  <c r="H1263" i="1"/>
  <c r="G1264" i="1"/>
  <c r="E290" i="9"/>
  <c r="B290" i="9" s="1"/>
  <c r="E27" i="9"/>
  <c r="B27" i="9" s="1"/>
  <c r="E295" i="9"/>
  <c r="B295" i="9" s="1"/>
  <c r="E299" i="9"/>
  <c r="B299" i="9" s="1"/>
  <c r="D644" i="4"/>
  <c r="E273" i="9"/>
  <c r="B273" i="9" s="1"/>
  <c r="E30" i="9"/>
  <c r="B30" i="9" s="1"/>
  <c r="E68" i="9"/>
  <c r="B68" i="9" s="1"/>
  <c r="E69" i="9"/>
  <c r="B69" i="9" s="1"/>
  <c r="I35" i="3"/>
  <c r="C1518" i="1"/>
  <c r="G1518" i="1" s="1"/>
  <c r="G1567" i="1"/>
  <c r="G1535" i="1"/>
  <c r="G1509" i="1"/>
  <c r="H1499" i="1"/>
  <c r="G1499" i="1"/>
  <c r="G1501" i="1"/>
  <c r="G1483" i="1"/>
  <c r="G1481" i="1"/>
  <c r="G1485" i="1"/>
  <c r="G1408" i="1"/>
  <c r="G1409" i="1"/>
  <c r="F114" i="6"/>
  <c r="F115" i="6"/>
  <c r="G1013" i="1"/>
  <c r="G1018" i="1"/>
  <c r="G1006" i="1"/>
  <c r="G991" i="1"/>
  <c r="G996" i="1"/>
  <c r="E287" i="9"/>
  <c r="B287" i="9" s="1"/>
  <c r="F215" i="9"/>
  <c r="B215" i="9" s="1"/>
  <c r="G709" i="1"/>
  <c r="G644" i="1"/>
  <c r="G643" i="1"/>
  <c r="G642" i="1"/>
  <c r="G645" i="1"/>
  <c r="F652" i="4"/>
  <c r="G641" i="1"/>
  <c r="G637" i="1"/>
  <c r="E407" i="4"/>
  <c r="D402" i="1" s="1"/>
  <c r="F369" i="4"/>
  <c r="G290" i="1"/>
  <c r="F418" i="4"/>
  <c r="G288" i="1"/>
  <c r="E644" i="4"/>
  <c r="D638" i="1" s="1"/>
  <c r="G262" i="1"/>
  <c r="E252" i="4"/>
  <c r="D248" i="1" s="1"/>
  <c r="F259" i="4"/>
  <c r="G248" i="1"/>
  <c r="G209" i="1"/>
  <c r="G207" i="1"/>
  <c r="F188" i="4"/>
  <c r="F223" i="9"/>
  <c r="B223" i="9" s="1"/>
  <c r="F221" i="9"/>
  <c r="B221" i="9" s="1"/>
  <c r="G181" i="1"/>
  <c r="F219" i="9"/>
  <c r="B219" i="9" s="1"/>
  <c r="G173" i="1"/>
  <c r="G175" i="1"/>
  <c r="F177" i="4"/>
  <c r="G174" i="1"/>
  <c r="G170" i="1"/>
  <c r="G169" i="1"/>
  <c r="G168" i="1"/>
  <c r="F169" i="4"/>
  <c r="G166" i="1"/>
  <c r="G160" i="1"/>
  <c r="G164" i="1"/>
  <c r="F164" i="4"/>
  <c r="G163" i="1"/>
  <c r="G161" i="1"/>
  <c r="G158" i="1"/>
  <c r="E152" i="4"/>
  <c r="F159" i="4"/>
  <c r="G131" i="1"/>
  <c r="G125" i="1"/>
  <c r="F125" i="4"/>
  <c r="F112" i="4"/>
  <c r="F217" i="9"/>
  <c r="B217" i="9" s="1"/>
  <c r="G79" i="1"/>
  <c r="G81" i="1"/>
  <c r="F83" i="4"/>
  <c r="G76" i="1"/>
  <c r="G74" i="1"/>
  <c r="H46" i="1"/>
  <c r="F68" i="4"/>
  <c r="F62" i="4"/>
  <c r="G1274" i="1"/>
  <c r="H1274" i="1"/>
  <c r="E292" i="9"/>
  <c r="B292" i="9" s="1"/>
  <c r="G1245" i="1"/>
  <c r="H1245" i="1"/>
  <c r="H1244" i="1"/>
  <c r="E285" i="9"/>
  <c r="B285" i="9" s="1"/>
  <c r="G1237" i="1"/>
  <c r="H1236" i="1"/>
  <c r="H1237" i="1"/>
  <c r="D258" i="5"/>
  <c r="G1232" i="1"/>
  <c r="H1232" i="1"/>
  <c r="E237" i="5"/>
  <c r="H1227" i="1"/>
  <c r="H1229" i="1"/>
  <c r="D245" i="5"/>
  <c r="H1223" i="1"/>
  <c r="H1224" i="1"/>
  <c r="E281" i="9"/>
  <c r="B281" i="9" s="1"/>
  <c r="F239" i="5"/>
  <c r="H1218" i="1"/>
  <c r="H1216" i="1"/>
  <c r="H1217" i="1"/>
  <c r="D238" i="5"/>
  <c r="H1166" i="1"/>
  <c r="G1163" i="1"/>
  <c r="G1160" i="1"/>
  <c r="H1157" i="1"/>
  <c r="C1157" i="1"/>
  <c r="G1157" i="1" s="1"/>
  <c r="G1156" i="1"/>
  <c r="G1154" i="1"/>
  <c r="G1155" i="1"/>
  <c r="H1154" i="1"/>
  <c r="G1151" i="1"/>
  <c r="H1148" i="1"/>
  <c r="C1148" i="1"/>
  <c r="G1148" i="1" s="1"/>
  <c r="H1138" i="1"/>
  <c r="H1137" i="1"/>
  <c r="H1064" i="1"/>
  <c r="F78" i="5"/>
  <c r="G1061" i="1"/>
  <c r="C1056" i="1"/>
  <c r="G1056" i="1" s="1"/>
  <c r="G1054" i="1"/>
  <c r="H1054" i="1"/>
  <c r="G1052" i="1"/>
  <c r="H1052" i="1"/>
  <c r="F70" i="5"/>
  <c r="G1048" i="1"/>
  <c r="G1050" i="1"/>
  <c r="H1047" i="1"/>
  <c r="H1048" i="1"/>
  <c r="H1050" i="1"/>
  <c r="G1033" i="1"/>
  <c r="H1033" i="1"/>
  <c r="G1032" i="1"/>
  <c r="H1030" i="1"/>
  <c r="H1032" i="1"/>
  <c r="G1014" i="1"/>
  <c r="G997" i="1"/>
  <c r="G1004" i="1"/>
  <c r="G1000" i="1"/>
  <c r="E12" i="5"/>
  <c r="F12" i="5" s="1"/>
  <c r="F19" i="5"/>
  <c r="F13" i="5"/>
  <c r="G3" i="1"/>
  <c r="G5" i="1"/>
  <c r="G7" i="1"/>
  <c r="G9" i="1"/>
  <c r="G11" i="1"/>
  <c r="G13" i="1"/>
  <c r="G15" i="1"/>
  <c r="G17" i="1"/>
  <c r="G21" i="1"/>
  <c r="G23" i="1"/>
  <c r="G25" i="1"/>
  <c r="G31" i="1"/>
  <c r="G32" i="1"/>
  <c r="G35" i="1"/>
  <c r="G37" i="1"/>
  <c r="G39" i="1"/>
  <c r="G41" i="1"/>
  <c r="G43" i="1"/>
  <c r="G45" i="1"/>
  <c r="G46" i="1"/>
  <c r="G48" i="1"/>
  <c r="G49" i="1"/>
  <c r="G50" i="1"/>
  <c r="G52" i="1"/>
  <c r="G54" i="1"/>
  <c r="G56" i="1"/>
  <c r="G58" i="1"/>
  <c r="G60" i="1"/>
  <c r="G62" i="1"/>
  <c r="G64" i="1"/>
  <c r="G67" i="1"/>
  <c r="G69" i="1"/>
  <c r="G71" i="1"/>
  <c r="G73" i="1"/>
  <c r="G75" i="1"/>
  <c r="G77" i="1"/>
  <c r="G78" i="1"/>
  <c r="G80" i="1"/>
  <c r="G82" i="1"/>
  <c r="G84" i="1"/>
  <c r="G86" i="1"/>
  <c r="G87" i="1"/>
  <c r="G89" i="1"/>
  <c r="G91" i="1"/>
  <c r="G93" i="1"/>
  <c r="G94" i="1"/>
  <c r="G96" i="1"/>
  <c r="G98" i="1"/>
  <c r="G100" i="1"/>
  <c r="G101" i="1"/>
  <c r="G103" i="1"/>
  <c r="G105" i="1"/>
  <c r="G107" i="1"/>
  <c r="G109" i="1"/>
  <c r="G110" i="1"/>
  <c r="G112" i="1"/>
  <c r="G114" i="1"/>
  <c r="G116" i="1"/>
  <c r="G118" i="1"/>
  <c r="G120" i="1"/>
  <c r="G121" i="1"/>
  <c r="G123" i="1"/>
  <c r="G124" i="1"/>
  <c r="G126" i="1"/>
  <c r="G128" i="1"/>
  <c r="G130" i="1"/>
  <c r="G136" i="1"/>
  <c r="H4" i="1"/>
  <c r="H6" i="1"/>
  <c r="H8" i="1"/>
  <c r="H10" i="1"/>
  <c r="H12" i="1"/>
  <c r="H14" i="1"/>
  <c r="H16" i="1"/>
  <c r="H18" i="1"/>
  <c r="H20" i="1"/>
  <c r="H22" i="1"/>
  <c r="H24" i="1"/>
  <c r="H26" i="1"/>
  <c r="H27" i="1"/>
  <c r="H28" i="1"/>
  <c r="H29" i="1"/>
  <c r="H30" i="1"/>
  <c r="H33" i="1"/>
  <c r="H34" i="1"/>
  <c r="H36" i="1"/>
  <c r="H38" i="1"/>
  <c r="H40" i="1"/>
  <c r="H42" i="1"/>
  <c r="H44" i="1"/>
  <c r="H47" i="1"/>
  <c r="H51" i="1"/>
  <c r="H53" i="1"/>
  <c r="H55" i="1"/>
  <c r="H57" i="1"/>
  <c r="H59" i="1"/>
  <c r="H61" i="1"/>
  <c r="H63" i="1"/>
  <c r="H65" i="1"/>
  <c r="H68" i="1"/>
  <c r="H70" i="1"/>
  <c r="H72" i="1"/>
  <c r="H74" i="1"/>
  <c r="H76" i="1"/>
  <c r="H79" i="1"/>
  <c r="H81" i="1"/>
  <c r="H83" i="1"/>
  <c r="H85" i="1"/>
  <c r="H88" i="1"/>
  <c r="H90" i="1"/>
  <c r="H92" i="1"/>
  <c r="H95" i="1"/>
  <c r="H97" i="1"/>
  <c r="H99" i="1"/>
  <c r="H102" i="1"/>
  <c r="H104" i="1"/>
  <c r="H106" i="1"/>
  <c r="H108" i="1"/>
  <c r="H111" i="1"/>
  <c r="H113" i="1"/>
  <c r="H115" i="1"/>
  <c r="H117" i="1"/>
  <c r="H119" i="1"/>
  <c r="H122" i="1"/>
  <c r="H125" i="1"/>
  <c r="H127" i="1"/>
  <c r="H131" i="1"/>
  <c r="H132" i="1"/>
  <c r="H133" i="1"/>
  <c r="H134" i="1"/>
  <c r="H137" i="1"/>
  <c r="H138" i="1"/>
  <c r="H139" i="1"/>
  <c r="H140" i="1"/>
  <c r="H141" i="1"/>
  <c r="H142" i="1"/>
  <c r="H144" i="1"/>
  <c r="H145" i="1"/>
  <c r="H146"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40" i="1"/>
  <c r="H341" i="1"/>
  <c r="H342" i="1"/>
  <c r="H343" i="1"/>
  <c r="H344" i="1"/>
  <c r="H346" i="1"/>
  <c r="H347" i="1"/>
  <c r="H348" i="1"/>
  <c r="H349" i="1"/>
  <c r="H350" i="1"/>
  <c r="H351" i="1"/>
  <c r="H352" i="1"/>
  <c r="H353" i="1"/>
  <c r="H354" i="1"/>
  <c r="H355" i="1"/>
  <c r="H356" i="1"/>
  <c r="H357" i="1"/>
  <c r="H358" i="1"/>
  <c r="H359" i="1"/>
  <c r="G361" i="1"/>
  <c r="G363" i="1"/>
  <c r="G365" i="1"/>
  <c r="G367" i="1"/>
  <c r="G369" i="1"/>
  <c r="G371" i="1"/>
  <c r="G373" i="1"/>
  <c r="G375" i="1"/>
  <c r="G377" i="1"/>
  <c r="G379" i="1"/>
  <c r="G381" i="1"/>
  <c r="G383" i="1"/>
  <c r="G385" i="1"/>
  <c r="G387" i="1"/>
  <c r="G389" i="1"/>
  <c r="G393" i="1"/>
  <c r="G395" i="1"/>
  <c r="G397" i="1"/>
  <c r="G399" i="1"/>
  <c r="G401" i="1"/>
  <c r="G404" i="1"/>
  <c r="G406" i="1"/>
  <c r="G412"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1" i="1"/>
  <c r="G513" i="1"/>
  <c r="G515" i="1"/>
  <c r="G517" i="1"/>
  <c r="G519" i="1"/>
  <c r="G521" i="1"/>
  <c r="G525" i="1"/>
  <c r="G527" i="1"/>
  <c r="G529" i="1"/>
  <c r="G531" i="1"/>
  <c r="H531" i="1"/>
  <c r="G360" i="1"/>
  <c r="G362" i="1"/>
  <c r="G364" i="1"/>
  <c r="G366" i="1"/>
  <c r="G368" i="1"/>
  <c r="G370" i="1"/>
  <c r="G372" i="1"/>
  <c r="G374" i="1"/>
  <c r="G376" i="1"/>
  <c r="G378" i="1"/>
  <c r="G380" i="1"/>
  <c r="G382" i="1"/>
  <c r="G384" i="1"/>
  <c r="G386" i="1"/>
  <c r="G388" i="1"/>
  <c r="G390" i="1"/>
  <c r="G392" i="1"/>
  <c r="G394" i="1"/>
  <c r="G396" i="1"/>
  <c r="G398" i="1"/>
  <c r="G400"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G1022" i="1"/>
  <c r="G1024" i="1"/>
  <c r="G1026" i="1"/>
  <c r="H1021" i="1"/>
  <c r="G1299" i="1"/>
  <c r="G1310" i="1"/>
  <c r="H1310" i="1"/>
  <c r="G1312" i="1"/>
  <c r="G1314" i="1"/>
  <c r="G1316" i="1"/>
  <c r="G1318" i="1"/>
  <c r="G1320" i="1"/>
  <c r="G1322" i="1"/>
  <c r="G1324" i="1"/>
  <c r="G1326" i="1"/>
  <c r="G1328" i="1"/>
  <c r="G1330" i="1"/>
  <c r="G1332" i="1"/>
  <c r="G1334" i="1"/>
  <c r="G1336" i="1"/>
  <c r="G1338" i="1"/>
  <c r="G1340" i="1"/>
  <c r="G1342" i="1"/>
  <c r="G1344" i="1"/>
  <c r="G1346" i="1"/>
  <c r="G1348" i="1"/>
  <c r="I1440" i="1"/>
  <c r="I1442" i="1"/>
  <c r="I1444" i="1"/>
  <c r="E6" i="4"/>
  <c r="F7" i="4"/>
  <c r="H1439" i="1"/>
  <c r="I1439" i="1" s="1"/>
  <c r="H1440" i="1"/>
  <c r="H1441" i="1"/>
  <c r="I1441" i="1" s="1"/>
  <c r="H1442" i="1"/>
  <c r="H1443" i="1"/>
  <c r="I1443" i="1" s="1"/>
  <c r="H1444"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H1482" i="1"/>
  <c r="H1484" i="1"/>
  <c r="H1486" i="1"/>
  <c r="H1488" i="1"/>
  <c r="H1490" i="1"/>
  <c r="H1492" i="1"/>
  <c r="H1494" i="1"/>
  <c r="H1496" i="1"/>
  <c r="H1498" i="1"/>
  <c r="H1500" i="1"/>
  <c r="H1502" i="1"/>
  <c r="H1504" i="1"/>
  <c r="H1506" i="1"/>
  <c r="H1508" i="1"/>
  <c r="H1510" i="1"/>
  <c r="H1512" i="1"/>
  <c r="H1514" i="1"/>
  <c r="H1516"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F8" i="4"/>
  <c r="G307" i="9"/>
  <c r="E307" i="9" s="1"/>
  <c r="B307" i="9" s="1"/>
  <c r="F177" i="5"/>
  <c r="D176" i="5"/>
  <c r="D42" i="8"/>
  <c r="G312" i="9" s="1"/>
  <c r="E312" i="9" s="1"/>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F77" i="4"/>
  <c r="E408" i="4"/>
  <c r="D403" i="1" s="1"/>
  <c r="F643" i="4"/>
  <c r="E420" i="4"/>
  <c r="D133" i="4"/>
  <c r="D139" i="4"/>
  <c r="D163" i="4"/>
  <c r="D215" i="4"/>
  <c r="D263" i="4"/>
  <c r="D344" i="4"/>
  <c r="D396" i="4"/>
  <c r="F416" i="4"/>
  <c r="D421" i="4"/>
  <c r="D459" i="4"/>
  <c r="D515" i="4"/>
  <c r="D529" i="4"/>
  <c r="D567" i="4"/>
  <c r="D593" i="4"/>
  <c r="E143" i="9"/>
  <c r="B143" i="9" s="1"/>
  <c r="F603" i="4"/>
  <c r="D625" i="4"/>
  <c r="D7" i="5"/>
  <c r="F69" i="5"/>
  <c r="F79" i="5"/>
  <c r="F119" i="5"/>
  <c r="F135" i="5"/>
  <c r="F149" i="5"/>
  <c r="F180" i="5"/>
  <c r="E309" i="9"/>
  <c r="B309" i="9" s="1"/>
  <c r="F190" i="5"/>
  <c r="E310" i="9"/>
  <c r="B310" i="9" s="1"/>
  <c r="F206" i="5"/>
  <c r="F238" i="5"/>
  <c r="F246" i="5"/>
  <c r="F5" i="6"/>
  <c r="D129" i="6"/>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G166" i="9"/>
  <c r="E166" i="9" s="1"/>
  <c r="B166" i="9" s="1"/>
  <c r="H165" i="9"/>
  <c r="G21" i="9"/>
  <c r="H21" i="9"/>
  <c r="F152" i="4"/>
  <c r="F417" i="4"/>
  <c r="E87" i="5"/>
  <c r="D1065" i="1" s="1"/>
  <c r="H1065" i="1" s="1"/>
  <c r="E289" i="9"/>
  <c r="B289" i="9" s="1"/>
  <c r="F88" i="5"/>
  <c r="D146" i="5"/>
  <c r="D68" i="5" s="1"/>
  <c r="E176" i="5"/>
  <c r="B315" i="9"/>
  <c r="E314" i="9"/>
  <c r="I10" i="3" s="1"/>
  <c r="B271" i="9"/>
  <c r="F644" i="4" l="1"/>
  <c r="C638" i="1"/>
  <c r="H638" i="1" s="1"/>
  <c r="F252" i="4"/>
  <c r="E151" i="4"/>
  <c r="D148" i="1"/>
  <c r="E21" i="9"/>
  <c r="F258" i="5"/>
  <c r="C1235" i="1"/>
  <c r="I23" i="3"/>
  <c r="D1214" i="1"/>
  <c r="F245" i="5"/>
  <c r="C1222" i="1"/>
  <c r="D237" i="5"/>
  <c r="C1215" i="1"/>
  <c r="H1056" i="1"/>
  <c r="E7" i="5"/>
  <c r="F7" i="5" s="1"/>
  <c r="D990" i="1"/>
  <c r="H21" i="3"/>
  <c r="C1046" i="1"/>
  <c r="B21" i="9"/>
  <c r="E165" i="9"/>
  <c r="B165" i="9" s="1"/>
  <c r="F213" i="9"/>
  <c r="B213" i="9" s="1"/>
  <c r="F129" i="6"/>
  <c r="C1423" i="1"/>
  <c r="F625" i="4"/>
  <c r="C619" i="1"/>
  <c r="F567" i="4"/>
  <c r="C561" i="1"/>
  <c r="F515" i="4"/>
  <c r="C509" i="1"/>
  <c r="D420" i="4"/>
  <c r="F421" i="4"/>
  <c r="C415" i="1"/>
  <c r="F396" i="4"/>
  <c r="C391" i="1"/>
  <c r="F344" i="4"/>
  <c r="C339" i="1"/>
  <c r="F263" i="4"/>
  <c r="C259" i="1"/>
  <c r="F163" i="4"/>
  <c r="C159" i="1"/>
  <c r="F133" i="4"/>
  <c r="C129" i="1"/>
  <c r="E635" i="4"/>
  <c r="D629" i="1" s="1"/>
  <c r="D414" i="1"/>
  <c r="B312" i="9"/>
  <c r="I1478" i="1"/>
  <c r="I1476" i="1"/>
  <c r="I1474" i="1"/>
  <c r="I1472" i="1"/>
  <c r="I1468" i="1"/>
  <c r="I1466" i="1"/>
  <c r="I1464" i="1"/>
  <c r="I1462" i="1"/>
  <c r="I1460" i="1"/>
  <c r="I1458" i="1"/>
  <c r="I1456" i="1"/>
  <c r="I1452" i="1"/>
  <c r="I1450" i="1"/>
  <c r="I1448" i="1"/>
  <c r="I1446" i="1"/>
  <c r="G1065" i="1"/>
  <c r="E175" i="5"/>
  <c r="D1152" i="1" s="1"/>
  <c r="I22" i="3"/>
  <c r="D1153" i="1"/>
  <c r="H19" i="9"/>
  <c r="E19" i="9" s="1"/>
  <c r="B19" i="9" s="1"/>
  <c r="F146" i="5"/>
  <c r="C1124" i="1"/>
  <c r="D141" i="6"/>
  <c r="D6" i="5"/>
  <c r="H20" i="3"/>
  <c r="C985" i="1"/>
  <c r="F593" i="4"/>
  <c r="C587" i="1"/>
  <c r="D528" i="4"/>
  <c r="F529" i="4"/>
  <c r="C523" i="1"/>
  <c r="F459" i="4"/>
  <c r="C453" i="1"/>
  <c r="D350" i="4"/>
  <c r="D298" i="4"/>
  <c r="F215" i="4"/>
  <c r="C211" i="1"/>
  <c r="F139" i="4"/>
  <c r="C135" i="1"/>
  <c r="E68" i="5"/>
  <c r="E636" i="4"/>
  <c r="D630" i="1" s="1"/>
  <c r="K1450" i="9"/>
  <c r="G313" i="9"/>
  <c r="E313" i="9" s="1"/>
  <c r="B313" i="9" s="1"/>
  <c r="I34" i="3"/>
  <c r="C1517" i="1"/>
  <c r="D175" i="5"/>
  <c r="F176" i="5"/>
  <c r="H22" i="3"/>
  <c r="C1153" i="1"/>
  <c r="D151" i="4"/>
  <c r="I1479" i="1"/>
  <c r="I1477" i="1"/>
  <c r="I1473" i="1"/>
  <c r="I1471" i="1"/>
  <c r="I1467" i="1"/>
  <c r="I1465" i="1"/>
  <c r="I1463" i="1"/>
  <c r="I1459" i="1"/>
  <c r="I1457" i="1"/>
  <c r="I1455" i="1"/>
  <c r="I1451" i="1"/>
  <c r="I1449" i="1"/>
  <c r="I1447" i="1"/>
  <c r="D6" i="4"/>
  <c r="E412" i="4"/>
  <c r="I16" i="3"/>
  <c r="D2" i="1"/>
  <c r="G638" i="1" l="1"/>
  <c r="G148" i="1"/>
  <c r="H148" i="1"/>
  <c r="E289" i="4"/>
  <c r="D147" i="1"/>
  <c r="I17" i="3"/>
  <c r="G1235" i="1"/>
  <c r="H1235" i="1"/>
  <c r="G1222" i="1"/>
  <c r="H1222" i="1"/>
  <c r="G1215" i="1"/>
  <c r="H1215" i="1"/>
  <c r="F237" i="5"/>
  <c r="C1214" i="1"/>
  <c r="H23" i="3"/>
  <c r="G990" i="1"/>
  <c r="H990" i="1"/>
  <c r="I20" i="3"/>
  <c r="D985" i="1"/>
  <c r="H985" i="1" s="1"/>
  <c r="D289" i="4"/>
  <c r="F151" i="4"/>
  <c r="H17" i="3"/>
  <c r="C147" i="1"/>
  <c r="G135" i="1"/>
  <c r="H135" i="1"/>
  <c r="G211" i="1"/>
  <c r="H211" i="1"/>
  <c r="D407" i="4"/>
  <c r="F298" i="4"/>
  <c r="C293" i="1"/>
  <c r="H453" i="1"/>
  <c r="G453" i="1"/>
  <c r="H523" i="1"/>
  <c r="G523" i="1"/>
  <c r="D636" i="4"/>
  <c r="F528" i="4"/>
  <c r="C522" i="1"/>
  <c r="G278" i="9"/>
  <c r="C984" i="1"/>
  <c r="E639" i="4"/>
  <c r="D407" i="1"/>
  <c r="F175" i="5"/>
  <c r="C1152" i="1"/>
  <c r="I21" i="3"/>
  <c r="D1046" i="1"/>
  <c r="H1046" i="1" s="1"/>
  <c r="E6" i="5"/>
  <c r="D408" i="4"/>
  <c r="F350" i="4"/>
  <c r="C345" i="1"/>
  <c r="G587" i="1"/>
  <c r="H587" i="1"/>
  <c r="G985" i="1"/>
  <c r="F141" i="6"/>
  <c r="C1435" i="1"/>
  <c r="H28" i="3"/>
  <c r="H1124" i="1"/>
  <c r="G1124" i="1"/>
  <c r="E311" i="9"/>
  <c r="H129" i="1"/>
  <c r="G129" i="1"/>
  <c r="G159" i="1"/>
  <c r="H159" i="1"/>
  <c r="G259" i="1"/>
  <c r="H259" i="1"/>
  <c r="G339" i="1"/>
  <c r="H339" i="1"/>
  <c r="H391" i="1"/>
  <c r="G391" i="1"/>
  <c r="H415" i="1"/>
  <c r="G415" i="1"/>
  <c r="F420" i="4"/>
  <c r="D635" i="4"/>
  <c r="C414" i="1"/>
  <c r="G1423" i="1"/>
  <c r="H1423" i="1"/>
  <c r="H9" i="3"/>
  <c r="D290" i="4"/>
  <c r="D412" i="4"/>
  <c r="F6" i="4"/>
  <c r="H16" i="3"/>
  <c r="C2" i="1"/>
  <c r="H1153" i="1"/>
  <c r="G1153" i="1"/>
  <c r="H1517" i="1"/>
  <c r="G1517" i="1"/>
  <c r="H11" i="3"/>
  <c r="H509" i="1"/>
  <c r="G509" i="1"/>
  <c r="G561" i="1"/>
  <c r="H561" i="1"/>
  <c r="G619" i="1"/>
  <c r="H619" i="1"/>
  <c r="G317" i="9"/>
  <c r="E317" i="9" s="1"/>
  <c r="F68" i="5"/>
  <c r="D285" i="1" l="1"/>
  <c r="E291" i="4"/>
  <c r="D287" i="1" s="1"/>
  <c r="E413" i="4"/>
  <c r="E290" i="4"/>
  <c r="D286" i="1" s="1"/>
  <c r="G1214" i="1"/>
  <c r="H1214" i="1"/>
  <c r="G1046" i="1"/>
  <c r="N3" i="9"/>
  <c r="I11" i="3"/>
  <c r="D639" i="4"/>
  <c r="F412" i="4"/>
  <c r="C407" i="1"/>
  <c r="H414" i="1"/>
  <c r="G414" i="1"/>
  <c r="H278" i="9"/>
  <c r="D984" i="1"/>
  <c r="H8" i="3" s="1"/>
  <c r="G984" i="1"/>
  <c r="E278" i="9"/>
  <c r="H522" i="1"/>
  <c r="G522" i="1"/>
  <c r="F636" i="4"/>
  <c r="C630" i="1"/>
  <c r="G147" i="1"/>
  <c r="H147" i="1"/>
  <c r="B317" i="9"/>
  <c r="E316" i="9"/>
  <c r="G2" i="1"/>
  <c r="H2" i="1"/>
  <c r="C286" i="1"/>
  <c r="K3" i="9"/>
  <c r="I9" i="3"/>
  <c r="F635" i="4"/>
  <c r="C629" i="1"/>
  <c r="G1435" i="1"/>
  <c r="H1435" i="1"/>
  <c r="G345" i="1"/>
  <c r="H345" i="1"/>
  <c r="F408" i="4"/>
  <c r="C403" i="1"/>
  <c r="H1152" i="1"/>
  <c r="G1152" i="1"/>
  <c r="D633" i="1"/>
  <c r="F6" i="5"/>
  <c r="G284" i="9"/>
  <c r="E284" i="9" s="1"/>
  <c r="B284" i="9" s="1"/>
  <c r="G293" i="1"/>
  <c r="H293" i="1"/>
  <c r="F407" i="4"/>
  <c r="C402" i="1"/>
  <c r="D413" i="4"/>
  <c r="D291" i="4"/>
  <c r="F289" i="4"/>
  <c r="C285" i="1"/>
  <c r="F290" i="4" l="1"/>
  <c r="E640" i="4"/>
  <c r="D408" i="1"/>
  <c r="E415" i="4"/>
  <c r="D410" i="1" s="1"/>
  <c r="E414" i="4"/>
  <c r="D409" i="1" s="1"/>
  <c r="M3" i="9"/>
  <c r="G285" i="1"/>
  <c r="H285" i="1"/>
  <c r="F291" i="4"/>
  <c r="C287" i="1"/>
  <c r="H402" i="1"/>
  <c r="G402" i="1"/>
  <c r="H984" i="1"/>
  <c r="D641" i="4"/>
  <c r="F639" i="4"/>
  <c r="C633" i="1"/>
  <c r="H403" i="1"/>
  <c r="G403" i="1"/>
  <c r="G629" i="1"/>
  <c r="H629" i="1"/>
  <c r="G286" i="1"/>
  <c r="H286" i="1"/>
  <c r="D640" i="4"/>
  <c r="D415" i="4"/>
  <c r="F413" i="4"/>
  <c r="C408" i="1"/>
  <c r="G630" i="1"/>
  <c r="H630" i="1"/>
  <c r="B278" i="9"/>
  <c r="E277" i="9"/>
  <c r="I8" i="3" s="1"/>
  <c r="H407" i="1"/>
  <c r="G407" i="1"/>
  <c r="D414" i="4"/>
  <c r="D634" i="1" l="1"/>
  <c r="E642" i="4"/>
  <c r="D636" i="1" s="1"/>
  <c r="E641" i="4"/>
  <c r="H408" i="1"/>
  <c r="G408" i="1"/>
  <c r="F415" i="4"/>
  <c r="C410" i="1"/>
  <c r="G633" i="1"/>
  <c r="H633" i="1"/>
  <c r="F641" i="4"/>
  <c r="C635" i="1"/>
  <c r="F414" i="4"/>
  <c r="C409" i="1"/>
  <c r="D642" i="4"/>
  <c r="F640" i="4"/>
  <c r="C634" i="1"/>
  <c r="G287" i="1"/>
  <c r="H287" i="1"/>
  <c r="E646" i="4" l="1"/>
  <c r="D635" i="1"/>
  <c r="G635" i="1" s="1"/>
  <c r="E645" i="4"/>
  <c r="G634" i="1"/>
  <c r="H634" i="1"/>
  <c r="D646" i="4"/>
  <c r="F642" i="4"/>
  <c r="C636" i="1"/>
  <c r="H410" i="1"/>
  <c r="G410" i="1"/>
  <c r="H409" i="1"/>
  <c r="G409" i="1"/>
  <c r="H635" i="1"/>
  <c r="D645" i="4"/>
  <c r="D639" i="1" l="1"/>
  <c r="I18" i="3"/>
  <c r="I19" i="3"/>
  <c r="D640" i="1"/>
  <c r="F645" i="4"/>
  <c r="H18" i="3"/>
  <c r="C639" i="1"/>
  <c r="G276" i="9"/>
  <c r="E276" i="9" s="1"/>
  <c r="B276" i="9" s="1"/>
  <c r="G636" i="1"/>
  <c r="H636" i="1"/>
  <c r="F646" i="4"/>
  <c r="H19" i="3"/>
  <c r="C640" i="1"/>
  <c r="G640" i="1" l="1"/>
  <c r="H640" i="1"/>
  <c r="G639" i="1"/>
  <c r="H639" i="1"/>
  <c r="H7" i="3"/>
  <c r="J3" i="9" l="1"/>
  <c r="G274" i="9" l="1"/>
  <c r="L272" i="9"/>
  <c r="H274" i="9"/>
  <c r="M272" i="9"/>
  <c r="G18" i="9"/>
  <c r="H18" i="9"/>
  <c r="J13" i="9"/>
  <c r="I12" i="9"/>
  <c r="K10" i="9"/>
  <c r="J9" i="9"/>
  <c r="I8" i="9"/>
  <c r="I13" i="9"/>
  <c r="K11" i="9"/>
  <c r="J10" i="9"/>
  <c r="I9" i="9"/>
  <c r="K7" i="9"/>
  <c r="J6" i="9"/>
  <c r="I6" i="9"/>
  <c r="G17" i="9"/>
  <c r="G16" i="9"/>
  <c r="H15" i="9"/>
  <c r="H17" i="9"/>
  <c r="H16" i="9"/>
  <c r="G15" i="9"/>
  <c r="K5" i="9"/>
  <c r="J7" i="9"/>
  <c r="I17" i="9"/>
  <c r="L16" i="9"/>
  <c r="M15" i="9"/>
  <c r="M16" i="9"/>
  <c r="L15" i="9"/>
  <c r="K6" i="9"/>
  <c r="K12" i="9"/>
  <c r="J11" i="9"/>
  <c r="K8" i="9"/>
  <c r="K13" i="9"/>
  <c r="J12" i="9"/>
  <c r="I11" i="9"/>
  <c r="K9" i="9"/>
  <c r="J8" i="9"/>
  <c r="I7" i="9"/>
  <c r="J5" i="9"/>
  <c r="J17" i="9"/>
  <c r="I5" i="9"/>
  <c r="F15" i="9" l="1"/>
  <c r="E5" i="9"/>
  <c r="E11" i="9"/>
  <c r="B11" i="9" s="1"/>
  <c r="E15" i="9"/>
  <c r="E10" i="9"/>
  <c r="B10" i="9" s="1"/>
  <c r="E16" i="9"/>
  <c r="E12" i="9"/>
  <c r="B12" i="9" s="1"/>
  <c r="B5" i="9"/>
  <c r="F16" i="9"/>
  <c r="F14" i="9" s="1"/>
  <c r="E6" i="9"/>
  <c r="B6" i="9" s="1"/>
  <c r="E13" i="9"/>
  <c r="B13" i="9" s="1"/>
  <c r="F272" i="9"/>
  <c r="E7" i="9"/>
  <c r="B7" i="9" s="1"/>
  <c r="E17" i="9"/>
  <c r="B17" i="9" s="1"/>
  <c r="E9" i="9"/>
  <c r="B9" i="9" s="1"/>
  <c r="E8" i="9"/>
  <c r="B8" i="9" s="1"/>
  <c r="E18" i="9"/>
  <c r="B18" i="9" s="1"/>
  <c r="E274" i="9"/>
  <c r="B15" i="9" l="1"/>
  <c r="B16" i="9"/>
  <c r="B274" i="9"/>
  <c r="E20" i="9"/>
  <c r="I7" i="3" s="1"/>
  <c r="E4" i="9"/>
  <c r="B272" i="9"/>
  <c r="F20" i="9"/>
  <c r="F3" i="9" s="1"/>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<sst xmlns="http://schemas.openxmlformats.org/spreadsheetml/2006/main" count="4369" uniqueCount="3421">
  <si>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</si>
  <si>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</si>
  <si>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</si>
  <si>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</si>
  <si>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</si>
  <si>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</si>
  <si>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</si>
  <si>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</si>
  <si>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</si>
  <si>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</si>
  <si>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</si>
  <si>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</si>
  <si>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</si>
  <si>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</si>
  <si>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</si>
  <si>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</si>
  <si>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</si>
  <si>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</si>
  <si>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</si>
  <si>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</si>
  <si>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</si>
  <si>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</si>
  <si>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</si>
  <si>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</si>
  <si>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</si>
  <si>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</si>
  <si>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</si>
  <si>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</si>
  <si>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</si>
  <si>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</si>
  <si>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</si>
  <si>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</si>
  <si>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</si>
  <si>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</si>
  <si>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</si>
  <si>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</si>
  <si>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</si>
  <si>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</si>
  <si>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</si>
  <si>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</si>
  <si>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</si>
  <si>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</si>
  <si>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</si>
  <si>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</si>
  <si>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</si>
  <si>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</si>
  <si>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</si>
  <si>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</si>
  <si>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13174 - O.Š. BIJAĆI, KAŠTEL NOVI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</si>
  <si>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</si>
  <si>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</si>
  <si>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</si>
  <si>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</si>
  <si>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</si>
  <si>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</si>
  <si>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</si>
  <si>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</si>
  <si>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</si>
  <si>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</si>
  <si>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</si>
  <si>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</si>
  <si>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</si>
  <si>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</si>
  <si>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</si>
  <si>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</si>
  <si>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</si>
  <si>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</si>
  <si>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</si>
  <si>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</si>
  <si>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</si>
  <si>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</si>
  <si>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</si>
  <si>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</si>
  <si>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</si>
  <si>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</si>
  <si>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</si>
  <si>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</si>
  <si>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</si>
  <si>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</si>
  <si>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</si>
  <si>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</si>
  <si>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</si>
  <si>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</si>
  <si>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</si>
  <si>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</si>
  <si>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</si>
  <si>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</si>
  <si>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</si>
  <si>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</si>
  <si>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</si>
  <si>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</si>
  <si>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</si>
  <si>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</si>
  <si>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</si>
  <si>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</si>
  <si>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</si>
  <si>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</si>
  <si>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</si>
  <si>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</si>
  <si>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</si>
  <si>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</si>
  <si>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</si>
  <si>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</si>
  <si>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</si>
  <si>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</si>
  <si>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</si>
  <si>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</si>
  <si>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</si>
  <si>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</si>
  <si>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</si>
  <si>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</si>
  <si>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</si>
  <si>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</si>
  <si>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</si>
  <si>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</si>
  <si>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</si>
  <si>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</si>
  <si>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</si>
  <si>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</si>
  <si>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</si>
  <si>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</si>
  <si>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</si>
  <si>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</si>
  <si>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</si>
  <si>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</si>
  <si>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</si>
  <si>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</si>
  <si>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</si>
  <si>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</si>
  <si>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</si>
  <si>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</si>
  <si>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</si>
  <si>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</si>
  <si>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</si>
  <si>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</si>
  <si>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</si>
  <si>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</si>
  <si>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</si>
  <si>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</si>
  <si>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</si>
  <si>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</si>
  <si>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</si>
  <si>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</si>
  <si>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</si>
  <si>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</si>
  <si>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</si>
  <si>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</si>
  <si>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</si>
  <si>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</si>
  <si>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</si>
  <si>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</si>
  <si>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</si>
  <si>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</si>
  <si>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</si>
  <si>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</si>
  <si>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</si>
  <si>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</si>
  <si>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</si>
  <si>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</si>
  <si>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</si>
  <si>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</si>
  <si>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</si>
  <si>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</si>
  <si>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</si>
  <si>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</si>
  <si>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</si>
  <si>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</si>
  <si>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</si>
  <si>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</si>
  <si>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</si>
  <si>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</si>
  <si>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</si>
  <si>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</si>
  <si>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</si>
  <si>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</si>
  <si>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</si>
  <si>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</si>
  <si>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</si>
  <si>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</si>
  <si>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</si>
  <si>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</si>
  <si>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</si>
  <si>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</si>
  <si>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</si>
  <si>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</si>
  <si>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</si>
  <si>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</si>
  <si>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</si>
  <si>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</si>
  <si>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</si>
  <si>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</si>
  <si>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</si>
  <si>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</si>
  <si>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</si>
  <si>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</si>
  <si>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</si>
  <si>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</si>
  <si>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</si>
  <si>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</si>
  <si>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</si>
  <si>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</si>
  <si>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</si>
  <si>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</si>
  <si>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</si>
  <si>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</si>
  <si>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</si>
  <si>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</si>
  <si>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</si>
  <si>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</si>
  <si>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</si>
  <si>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</si>
  <si>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</si>
  <si>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</si>
  <si>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</si>
  <si>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</si>
  <si>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</si>
  <si>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</si>
  <si>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</si>
  <si>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</si>
  <si>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</si>
  <si>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</si>
  <si>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</si>
  <si>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</si>
  <si>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</si>
  <si>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</si>
  <si>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</si>
  <si>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</si>
  <si>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</si>
  <si>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</si>
  <si>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</si>
  <si>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</si>
  <si>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</si>
  <si>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</si>
  <si>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</si>
  <si>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</si>
  <si>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</si>
  <si>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</si>
  <si>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</si>
  <si>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</si>
  <si>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</si>
  <si>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</si>
  <si>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</si>
  <si>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</si>
  <si>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</si>
  <si>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</si>
  <si>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</si>
  <si>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</si>
  <si>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</si>
  <si>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</si>
  <si>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</si>
  <si>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</si>
  <si>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</si>
  <si>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</si>
  <si>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</si>
  <si>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</si>
  <si>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</si>
  <si>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</si>
  <si>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</si>
  <si>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</si>
  <si>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</si>
  <si>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</si>
  <si>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</si>
  <si>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</si>
  <si>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</si>
  <si>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</si>
  <si>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</si>
  <si>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</si>
  <si>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</si>
  <si>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</si>
  <si>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</si>
  <si>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</si>
  <si>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</si>
  <si>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</si>
  <si>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</si>
  <si>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</si>
  <si>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</si>
  <si>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</si>
  <si>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</si>
  <si>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</si>
  <si>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</si>
  <si>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</si>
  <si>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</si>
  <si>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</si>
  <si>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</si>
  <si>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</si>
  <si>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</si>
  <si>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</si>
  <si>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</si>
  <si>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</si>
  <si>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</si>
  <si>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</si>
  <si>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</si>
  <si>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</si>
  <si>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</si>
  <si>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</si>
  <si>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</si>
  <si>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</si>
  <si>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</si>
  <si>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</si>
  <si>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</si>
  <si>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</si>
  <si>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</si>
  <si>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</si>
  <si>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</si>
  <si>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</si>
  <si>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</si>
  <si>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</si>
  <si>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</si>
  <si>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</si>
  <si>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</si>
  <si>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</si>
  <si>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</si>
  <si>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</si>
  <si>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</si>
  <si>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</si>
  <si>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</si>
  <si>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</si>
  <si>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</si>
  <si>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</si>
  <si>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</si>
  <si>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</si>
  <si>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</si>
  <si>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</si>
  <si>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</si>
  <si>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</si>
  <si>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</si>
  <si>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</si>
  <si>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</si>
  <si>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</si>
  <si>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</si>
  <si>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</si>
  <si>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</si>
  <si>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</si>
  <si>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</si>
  <si>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</si>
  <si>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</si>
  <si>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</si>
  <si>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</si>
  <si>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</si>
  <si>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</si>
  <si>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</si>
  <si>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</si>
  <si>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</si>
  <si>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</si>
  <si>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</si>
  <si>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</si>
  <si>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</si>
  <si>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</si>
  <si>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</si>
  <si>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</si>
  <si>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</si>
  <si>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</si>
  <si>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</si>
  <si>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</si>
  <si>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</si>
  <si>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</si>
  <si>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</si>
  <si>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</si>
  <si>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</si>
  <si>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</si>
  <si>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</si>
  <si>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</si>
  <si>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</si>
  <si>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</si>
  <si>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</si>
  <si>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</si>
  <si>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</si>
  <si>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</si>
  <si>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</si>
  <si>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</si>
  <si>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</si>
  <si>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</si>
  <si>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</si>
  <si>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</si>
  <si>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</si>
  <si>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</si>
  <si>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</si>
  <si>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</si>
  <si>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</si>
  <si>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</si>
  <si>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</si>
  <si>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</si>
  <si>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</si>
  <si>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</si>
  <si>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</si>
  <si>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</si>
  <si>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</si>
  <si>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</si>
  <si>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</si>
  <si>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</si>
  <si>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</si>
  <si>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</si>
  <si>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</si>
  <si>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</si>
  <si>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</si>
  <si>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</si>
  <si>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</si>
  <si>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</si>
  <si>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</si>
  <si>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</si>
  <si>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</si>
  <si>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</si>
  <si>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</si>
  <si>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</si>
  <si>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</si>
  <si>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</si>
  <si>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</si>
  <si>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</si>
  <si>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</si>
  <si>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</si>
  <si>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</si>
  <si>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</si>
  <si>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</si>
  <si>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</si>
  <si>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</si>
  <si>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</si>
  <si>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</si>
  <si>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</si>
  <si>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</si>
  <si>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</si>
  <si>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</si>
  <si>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</si>
  <si>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</si>
  <si>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</si>
  <si>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</si>
  <si>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</si>
  <si>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</si>
  <si>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</si>
  <si>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</si>
  <si>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</si>
  <si>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</si>
  <si>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</si>
  <si>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</si>
  <si>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</si>
  <si>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</si>
  <si>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</si>
  <si>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</si>
  <si>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</si>
  <si>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</si>
  <si>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</si>
  <si>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</si>
  <si>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</si>
  <si>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</si>
  <si>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</si>
  <si>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</si>
  <si>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</si>
  <si>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</si>
  <si>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</si>
  <si>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</si>
  <si>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</si>
  <si>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</si>
  <si>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</si>
  <si>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</si>
  <si>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</si>
  <si>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</si>
  <si>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</si>
  <si>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</si>
  <si>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</si>
  <si>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</si>
  <si>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</si>
  <si>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</si>
  <si>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</si>
  <si>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</si>
  <si>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</si>
  <si>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</si>
  <si>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</si>
  <si>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</si>
  <si>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</si>
  <si>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</si>
  <si>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</si>
  <si>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</si>
  <si>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</si>
  <si>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</si>
  <si>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</si>
  <si>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</si>
  <si>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</si>
  <si>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</si>
  <si>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</si>
  <si>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</si>
  <si>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</si>
  <si>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</si>
  <si>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</si>
  <si>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</si>
  <si>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</si>
  <si>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</si>
  <si>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</si>
  <si>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</si>
  <si>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</si>
  <si>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</si>
  <si>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</si>
  <si>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</si>
  <si>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</si>
  <si>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</si>
  <si>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</si>
  <si>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</si>
  <si>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</si>
  <si>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</si>
  <si>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</si>
  <si>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</si>
  <si>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</si>
  <si>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</si>
  <si>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</si>
  <si>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</si>
  <si>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</si>
  <si>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</si>
  <si>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</si>
  <si>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</si>
  <si>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</si>
  <si>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</si>
  <si>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</si>
  <si>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</si>
  <si>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</si>
  <si>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</si>
  <si>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</si>
  <si>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</si>
  <si>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</si>
  <si>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</si>
  <si>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</si>
  <si>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</si>
  <si>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</si>
  <si>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</si>
  <si>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</si>
  <si>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</si>
  <si>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</si>
  <si>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</si>
  <si>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</si>
  <si>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</si>
  <si>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</si>
  <si>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</si>
  <si>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</si>
  <si>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</si>
  <si>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</si>
  <si>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</si>
  <si>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</si>
  <si>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</si>
  <si>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</si>
  <si>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</si>
  <si>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</si>
  <si>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</si>
  <si>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</si>
  <si>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</si>
  <si>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</si>
  <si>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</si>
  <si>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</si>
  <si>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</si>
  <si>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</si>
  <si>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</si>
  <si>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</si>
  <si>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</si>
  <si>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</si>
  <si>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</si>
  <si>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</si>
  <si>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</si>
  <si>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</si>
  <si>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</si>
  <si>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</si>
  <si>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</si>
  <si>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</si>
  <si>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</si>
  <si>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</si>
  <si>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</si>
  <si>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</si>
  <si>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</si>
  <si>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</si>
  <si>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</si>
  <si>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</si>
  <si>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</si>
  <si>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</si>
  <si>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</si>
  <si>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</si>
  <si>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</si>
  <si>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</si>
  <si>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</si>
  <si>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</si>
  <si>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</si>
  <si>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</si>
  <si>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</si>
  <si>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</si>
  <si>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</si>
  <si>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</si>
  <si>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</si>
  <si>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</si>
  <si>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</si>
  <si>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</si>
  <si>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</si>
  <si>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</si>
  <si>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</si>
  <si>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</si>
  <si>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</si>
  <si>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</si>
  <si>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</si>
  <si>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</si>
  <si>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</si>
  <si>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</si>
  <si>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</si>
  <si>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</si>
  <si>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</si>
  <si>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</si>
  <si>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</si>
  <si>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</si>
  <si>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</si>
  <si>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</si>
  <si>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</si>
  <si>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</si>
  <si>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</si>
  <si>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</si>
  <si>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</si>
  <si>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</si>
  <si>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</si>
  <si>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</si>
  <si>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</si>
  <si>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</si>
  <si>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</si>
  <si>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</si>
  <si>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</si>
  <si>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</si>
  <si>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</si>
  <si>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</si>
  <si>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</si>
  <si>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</si>
  <si>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</si>
  <si>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</si>
  <si>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</si>
  <si>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</si>
  <si>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</si>
  <si>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</si>
  <si>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</si>
  <si>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</si>
  <si>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</si>
  <si>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</si>
  <si>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</si>
  <si>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</si>
  <si>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</si>
  <si>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</si>
  <si>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</si>
  <si>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</si>
  <si>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</si>
  <si>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</si>
  <si>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</si>
  <si>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</si>
  <si>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</si>
  <si>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</si>
  <si>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</si>
  <si>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</si>
  <si>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</si>
  <si>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</si>
  <si>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</si>
  <si>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</si>
  <si>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</si>
  <si>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</si>
  <si>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</si>
  <si>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</si>
  <si>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</si>
  <si>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</si>
  <si>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</si>
  <si>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</si>
  <si>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</si>
  <si>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</si>
  <si>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</si>
  <si>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</si>
  <si>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</si>
  <si>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</si>
  <si>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</si>
  <si>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</si>
  <si>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</si>
  <si>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</si>
  <si>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</si>
  <si>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</si>
  <si>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</si>
  <si>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</si>
  <si>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</si>
  <si>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</si>
  <si>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</si>
  <si>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</si>
  <si>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</si>
  <si>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</si>
  <si>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</si>
  <si>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</si>
  <si>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</si>
  <si>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</si>
  <si>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</si>
  <si>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</si>
  <si>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</si>
  <si>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</si>
  <si>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</si>
  <si>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</si>
  <si>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</si>
  <si>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</si>
  <si>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</si>
  <si>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</si>
  <si>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</si>
  <si>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</si>
  <si>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</si>
  <si>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</si>
  <si>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</si>
  <si>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</si>
  <si>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</si>
  <si>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</si>
  <si>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</si>
  <si>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</si>
  <si>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</si>
  <si>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</si>
  <si>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</si>
  <si>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</si>
  <si>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</si>
  <si>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</si>
  <si>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</si>
  <si>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</si>
  <si>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</si>
  <si>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</si>
  <si>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</si>
  <si>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</si>
  <si>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</si>
  <si>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</si>
  <si>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</si>
  <si>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</si>
  <si>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</si>
  <si>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</si>
  <si>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</si>
  <si>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</si>
  <si>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</si>
  <si>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</si>
  <si>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</si>
  <si>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</si>
  <si>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</si>
  <si>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</si>
  <si>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</si>
  <si>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</si>
  <si>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</si>
  <si>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</si>
  <si>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</si>
  <si>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</si>
  <si>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</si>
  <si>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</si>
  <si>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</si>
  <si>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</si>
  <si>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</si>
  <si>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</si>
  <si>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</si>
  <si>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</si>
  <si>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</si>
  <si>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</si>
  <si>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</si>
  <si>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</si>
  <si>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</si>
  <si>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</si>
  <si>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</si>
  <si>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</si>
  <si>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</si>
  <si>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</si>
  <si>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</si>
  <si>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</si>
  <si>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</si>
  <si>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</si>
  <si>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</si>
  <si>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</si>
  <si>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</si>
  <si>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</si>
  <si>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</si>
  <si>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</si>
  <si>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</si>
  <si>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</si>
  <si>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</si>
  <si>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</si>
  <si>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</si>
  <si>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</si>
  <si>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</si>
  <si>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</si>
  <si>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</si>
  <si>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</si>
  <si>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</si>
  <si>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</si>
  <si>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</si>
  <si>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</si>
  <si>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</si>
  <si>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</si>
  <si>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</si>
  <si>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</si>
  <si>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</si>
  <si>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</si>
  <si>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</si>
  <si>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</si>
  <si>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</si>
  <si>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</si>
  <si>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</si>
  <si>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</si>
  <si>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</si>
  <si>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</si>
  <si>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</si>
  <si>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</si>
  <si>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</si>
  <si>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</si>
  <si>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</si>
  <si>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</si>
  <si>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</si>
  <si>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</si>
  <si>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</si>
  <si>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</si>
  <si>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</si>
  <si>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</si>
  <si>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</si>
  <si>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</si>
  <si>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</si>
  <si>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</si>
  <si>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</si>
  <si>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</si>
  <si>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</si>
  <si>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</si>
  <si>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</si>
  <si>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</si>
  <si>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</si>
  <si>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</si>
  <si>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</si>
  <si>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</si>
  <si>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</si>
  <si>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</si>
  <si>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</si>
  <si>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</si>
  <si>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</si>
  <si>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</si>
  <si>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</si>
  <si>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</si>
  <si>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</si>
  <si>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</si>
  <si>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</si>
  <si>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</si>
  <si>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</si>
  <si>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</si>
  <si>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</si>
  <si>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</si>
  <si>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</si>
  <si>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</si>
  <si>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</si>
  <si>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</si>
  <si>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</si>
  <si>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</si>
  <si>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</si>
  <si>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</si>
  <si>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</si>
  <si>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</si>
  <si>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</si>
  <si>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</si>
  <si>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</si>
  <si>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</si>
  <si>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</si>
  <si>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</si>
  <si>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</si>
  <si>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</si>
  <si>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</si>
  <si>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</si>
  <si>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</si>
  <si>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</si>
  <si>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</si>
  <si>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</si>
  <si>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</si>
  <si>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</si>
  <si>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</si>
  <si>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</si>
  <si>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</si>
  <si>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</si>
  <si>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</si>
  <si>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</si>
  <si>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</si>
  <si>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</si>
  <si>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</si>
  <si>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</si>
  <si>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</si>
  <si>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</si>
  <si>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</si>
  <si>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</si>
  <si>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</si>
  <si>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</si>
  <si>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</si>
  <si>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</si>
  <si>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</si>
  <si>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</si>
  <si>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</si>
  <si>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</si>
  <si>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</si>
  <si>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</si>
  <si>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</si>
  <si>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</si>
  <si>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</si>
  <si>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</si>
  <si>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</si>
  <si>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</si>
  <si>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</si>
  <si>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</si>
  <si>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</si>
  <si>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</si>
  <si>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</si>
  <si>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</si>
  <si>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</si>
  <si>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</si>
  <si>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</si>
  <si>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</si>
  <si>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</si>
  <si>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</si>
  <si>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</si>
  <si>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</si>
  <si>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</si>
  <si>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</si>
  <si>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</si>
  <si>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</si>
  <si>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</si>
  <si>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</si>
  <si>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</si>
  <si>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</si>
  <si>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</si>
  <si>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</si>
  <si>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</si>
  <si>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</si>
  <si>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</si>
  <si>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</si>
  <si>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</si>
  <si>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</si>
  <si>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</si>
  <si>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</si>
  <si>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</si>
  <si>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</si>
  <si>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</si>
  <si>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</si>
  <si>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</si>
  <si>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</si>
  <si>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</si>
  <si>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</si>
  <si>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</si>
  <si>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</si>
  <si>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</si>
  <si>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</si>
  <si>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</si>
  <si>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</si>
  <si>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</si>
  <si>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</si>
  <si>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</si>
  <si>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</si>
  <si>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</si>
  <si>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</si>
  <si>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</si>
  <si>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</si>
  <si>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</si>
  <si>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</si>
  <si>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</si>
  <si>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</si>
  <si>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</si>
  <si>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</si>
  <si>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</si>
  <si>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</si>
  <si>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</si>
  <si>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</si>
  <si>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</si>
  <si>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</si>
  <si>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</si>
  <si>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</si>
  <si>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</si>
  <si>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</si>
  <si>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</si>
  <si>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</si>
  <si>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</si>
  <si>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</si>
  <si>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</si>
  <si>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</si>
  <si>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</si>
  <si>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</si>
  <si>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</si>
  <si>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</si>
  <si>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</si>
  <si>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</si>
  <si>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</si>
  <si>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</si>
  <si>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</si>
  <si>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</si>
  <si>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</si>
  <si>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</si>
  <si>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</si>
  <si>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</si>
  <si>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</si>
  <si>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</si>
  <si>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</si>
  <si>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</si>
  <si>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</si>
  <si>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</si>
  <si>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</si>
  <si>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</si>
  <si>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</si>
  <si>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</si>
  <si>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</si>
  <si>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</si>
  <si>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</si>
  <si>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</si>
  <si>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</si>
  <si>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</si>
  <si>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</si>
  <si>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</si>
  <si>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</si>
  <si>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</si>
  <si>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</si>
  <si>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</si>
  <si>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</si>
  <si>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</si>
  <si>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</si>
  <si>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</si>
  <si>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</si>
  <si>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</si>
  <si>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</si>
  <si>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</si>
  <si>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</si>
  <si>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</si>
  <si>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</si>
  <si>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</si>
  <si>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</si>
  <si>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</si>
  <si>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</si>
  <si>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</si>
  <si>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</si>
  <si>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</si>
  <si>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</si>
  <si>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</si>
  <si>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</si>
  <si>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</si>
  <si>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</si>
  <si>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</si>
  <si>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</si>
  <si>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</si>
  <si>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</si>
  <si>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</si>
  <si>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</si>
  <si>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</si>
  <si>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</si>
  <si>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</si>
  <si>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</si>
  <si>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</si>
  <si>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</si>
  <si>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</si>
  <si>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</si>
  <si>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</si>
  <si>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</si>
  <si>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</si>
  <si>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</si>
  <si>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</si>
  <si>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</si>
  <si>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</si>
  <si>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</si>
  <si>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</si>
  <si>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</si>
  <si>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</si>
  <si>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</si>
  <si>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</si>
  <si>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</si>
  <si>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</si>
  <si>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</si>
  <si>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</si>
  <si>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</si>
  <si>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</si>
  <si>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</si>
  <si>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</si>
  <si>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</si>
  <si>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</si>
  <si>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</si>
  <si>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</si>
  <si>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</si>
  <si>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</si>
  <si>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</si>
  <si>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</si>
  <si>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</si>
  <si>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</si>
  <si>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</si>
  <si>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</si>
  <si>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</si>
  <si>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</si>
  <si>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</si>
  <si>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</si>
  <si>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</si>
  <si>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</si>
  <si>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</si>
  <si>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</si>
  <si>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</si>
  <si>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</si>
  <si>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</si>
  <si>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</si>
  <si>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</si>
  <si>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</si>
  <si>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</si>
  <si>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</si>
  <si>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</si>
  <si>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</si>
  <si>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</si>
  <si>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</si>
  <si>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</si>
  <si>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</si>
  <si>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</si>
  <si>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</si>
  <si>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</si>
  <si>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</si>
  <si>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</si>
  <si>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</si>
  <si>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</si>
  <si>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</si>
  <si>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</si>
  <si>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</si>
  <si>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</si>
  <si>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</si>
  <si>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</si>
  <si>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</si>
  <si>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</si>
  <si>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</si>
  <si>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</si>
  <si>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</si>
  <si>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</si>
  <si>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</si>
  <si>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</si>
  <si>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</si>
  <si>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</si>
  <si>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</si>
  <si>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</si>
  <si>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</si>
  <si>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</si>
  <si>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</si>
  <si>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</si>
  <si>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</si>
  <si>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</si>
  <si>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</si>
  <si>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</si>
  <si>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</si>
  <si>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</si>
  <si>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</si>
  <si>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</si>
  <si>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</si>
  <si>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</si>
  <si>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</si>
  <si>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</si>
  <si>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</si>
  <si>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</si>
  <si>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</si>
  <si>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</si>
  <si>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</si>
  <si>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</si>
  <si>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</si>
  <si>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</si>
  <si>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</si>
  <si>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</si>
  <si>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</si>
  <si>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</si>
  <si>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</si>
  <si>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</si>
  <si>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</si>
  <si>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</si>
  <si>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</si>
  <si>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</si>
  <si>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</si>
  <si>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</si>
  <si>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</si>
  <si>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</si>
  <si>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</si>
  <si>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</si>
  <si>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</si>
  <si>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</si>
  <si>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</si>
  <si>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</si>
  <si>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</si>
  <si>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</si>
  <si>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</si>
  <si>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</si>
  <si>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</si>
  <si>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</si>
  <si>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</si>
  <si>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</si>
  <si>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</si>
  <si>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</si>
  <si>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</si>
  <si>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</si>
  <si>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</si>
  <si>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</si>
  <si>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</si>
  <si>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</si>
  <si>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</si>
  <si>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</si>
  <si>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</si>
  <si>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</si>
  <si>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</si>
  <si>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</si>
  <si>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</si>
  <si>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</si>
  <si>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</si>
  <si>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</si>
  <si>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</si>
  <si>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</si>
  <si>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</si>
  <si>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</si>
  <si>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</si>
  <si>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</si>
  <si>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</si>
  <si>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</si>
  <si>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</si>
  <si>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</si>
  <si>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</si>
  <si>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</si>
  <si>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</si>
  <si>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</si>
  <si>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</si>
  <si>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</si>
  <si>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</si>
  <si>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</si>
  <si>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</si>
  <si>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</si>
  <si>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</si>
  <si>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</si>
  <si>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</si>
  <si>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</si>
  <si>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</si>
  <si>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</si>
  <si>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</si>
  <si>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</si>
  <si>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</si>
  <si>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</si>
  <si>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</si>
  <si>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</si>
  <si>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</si>
  <si>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</si>
  <si>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</si>
  <si>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</si>
  <si>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</si>
  <si>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</si>
  <si>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</si>
  <si>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</si>
  <si>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</si>
  <si>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</si>
  <si>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</si>
  <si>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</si>
  <si>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</si>
  <si>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</si>
  <si>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</si>
  <si>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</si>
  <si>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</si>
  <si>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</si>
  <si>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</si>
  <si>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</si>
  <si>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</si>
  <si>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</si>
  <si>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</si>
  <si>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</si>
  <si>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</si>
  <si>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</si>
  <si>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</si>
  <si>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</si>
  <si>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</si>
  <si>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</si>
  <si>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</si>
  <si>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</si>
  <si>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</si>
  <si>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</si>
  <si>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</si>
  <si>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</si>
  <si>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</si>
  <si>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</si>
  <si>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</si>
  <si>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</si>
  <si>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</si>
  <si>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</si>
  <si>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</si>
  <si>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</si>
  <si>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</si>
  <si>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</si>
  <si>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</si>
  <si>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</si>
  <si>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</si>
  <si>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</si>
  <si>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</si>
  <si>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</si>
  <si>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</si>
  <si>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</si>
  <si>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</si>
  <si>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</si>
  <si>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</si>
  <si>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</si>
  <si>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</si>
  <si>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</si>
  <si>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</si>
  <si>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</si>
  <si>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</si>
  <si>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</si>
  <si>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</si>
  <si>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</si>
  <si>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</si>
  <si>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</si>
  <si>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</si>
  <si>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</si>
  <si>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</si>
  <si>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</si>
  <si>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</si>
  <si>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</si>
  <si>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</si>
  <si>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</si>
  <si>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</si>
  <si>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</si>
  <si>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</si>
  <si>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</si>
  <si>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</si>
  <si>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</si>
  <si>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</si>
  <si>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</si>
  <si>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</si>
  <si>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</si>
  <si>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</si>
  <si>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</si>
  <si>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</si>
  <si>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</si>
  <si>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</si>
  <si>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</si>
  <si>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</si>
  <si>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</si>
  <si>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</si>
  <si>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</si>
  <si>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</si>
  <si>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</si>
  <si>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</si>
  <si>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</si>
  <si>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</si>
  <si>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</si>
  <si>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</si>
  <si>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</si>
  <si>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</si>
  <si>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</si>
  <si>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</si>
  <si>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</si>
  <si>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</si>
  <si>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</si>
  <si>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</si>
  <si>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</si>
  <si>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</si>
  <si>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</si>
  <si>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</si>
  <si>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</si>
  <si>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</si>
  <si>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</si>
  <si>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</si>
  <si>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</si>
  <si>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</si>
  <si>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</si>
  <si>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</si>
  <si>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</si>
  <si>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</si>
  <si>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</si>
  <si>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</si>
  <si>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</si>
  <si>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</si>
  <si>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</si>
  <si>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</si>
  <si>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</si>
  <si>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</si>
  <si>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</si>
  <si>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</si>
  <si>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</si>
  <si>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</si>
  <si>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</si>
  <si>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</si>
  <si>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</si>
  <si>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</si>
  <si>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</si>
  <si>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</si>
  <si>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</si>
  <si>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</si>
  <si>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</si>
  <si>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</si>
  <si>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</si>
  <si>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</si>
  <si>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</si>
  <si>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</si>
  <si>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</si>
  <si>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</si>
  <si>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</si>
  <si>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</si>
  <si>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</si>
  <si>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</si>
  <si>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</si>
  <si>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</si>
  <si>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</si>
  <si>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</si>
  <si>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</si>
  <si>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</si>
  <si>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</si>
  <si>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</si>
  <si>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</si>
  <si>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</si>
  <si>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</si>
  <si>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</si>
  <si>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</si>
  <si>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</si>
  <si>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</si>
  <si>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</si>
  <si>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</si>
  <si>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</si>
  <si>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</si>
  <si>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</si>
  <si>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</si>
  <si>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</si>
  <si>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</si>
  <si>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</si>
  <si>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</si>
  <si>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</si>
  <si>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</si>
  <si>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</si>
  <si>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</si>
  <si>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</si>
  <si>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</si>
  <si>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</si>
  <si>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</si>
  <si>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</si>
  <si>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</si>
  <si>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</si>
  <si>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</si>
  <si>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</si>
  <si>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</si>
  <si>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</si>
  <si>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</si>
  <si>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</si>
  <si>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</si>
  <si>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</si>
  <si>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</si>
  <si>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</si>
  <si>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</si>
  <si>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</si>
  <si>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</si>
  <si>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</si>
  <si>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</si>
  <si>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</si>
  <si>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</si>
  <si>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</si>
  <si>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</si>
  <si>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</si>
  <si>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</si>
  <si>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</si>
  <si>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</si>
  <si>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</si>
  <si>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</si>
  <si>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</si>
  <si>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</si>
  <si>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</si>
  <si>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</si>
  <si>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</si>
  <si>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</si>
  <si>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</si>
  <si>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</si>
  <si>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</si>
  <si>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</si>
  <si>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</si>
  <si>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</si>
  <si>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</si>
  <si>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</si>
  <si>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</si>
  <si>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</si>
  <si>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</si>
  <si>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</si>
  <si>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</si>
  <si>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</si>
  <si>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</si>
  <si>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</si>
  <si>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</si>
  <si>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</si>
  <si>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</si>
  <si>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</si>
  <si>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</si>
  <si>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</si>
  <si>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</si>
  <si>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</si>
  <si>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</si>
  <si>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</si>
  <si>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</si>
  <si>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</si>
  <si>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</si>
  <si>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</si>
  <si>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</si>
  <si>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</si>
  <si>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</si>
  <si>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</si>
  <si>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</si>
  <si>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</si>
  <si>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</si>
  <si>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</si>
  <si>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</si>
  <si>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</si>
  <si>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</si>
  <si>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</si>
  <si>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</si>
  <si>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</si>
  <si>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</si>
  <si>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</si>
  <si>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</si>
  <si>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</si>
  <si>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</si>
  <si>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</si>
  <si>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</si>
  <si>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</si>
  <si>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</si>
  <si>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</si>
  <si>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</si>
  <si>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</si>
  <si>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</si>
  <si>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</si>
  <si>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</si>
  <si>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</si>
  <si>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</si>
  <si>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</si>
  <si>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</si>
  <si>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</si>
  <si>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</si>
  <si>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</si>
  <si>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</si>
  <si>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</si>
  <si>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</si>
  <si>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</si>
  <si>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</si>
  <si>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</si>
  <si>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</si>
  <si>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</si>
  <si>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</si>
  <si>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</si>
  <si>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</si>
  <si>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</si>
  <si>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</si>
  <si>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</si>
  <si>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</si>
  <si>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</si>
  <si>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</si>
  <si>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</si>
  <si>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</si>
  <si>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</si>
  <si>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</si>
  <si>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</si>
  <si>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</si>
  <si>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</si>
  <si>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</si>
  <si>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</si>
  <si>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</si>
  <si>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</si>
  <si>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</si>
  <si>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</si>
  <si>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</si>
  <si>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</si>
  <si>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</si>
  <si>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</si>
  <si>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</si>
  <si>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</si>
  <si>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</si>
  <si>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</si>
  <si>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</si>
  <si>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</si>
  <si>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</si>
  <si>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</si>
  <si>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</si>
  <si>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</si>
  <si>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</si>
  <si>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</si>
  <si>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</si>
  <si>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</si>
  <si>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</si>
  <si>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</si>
  <si>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</si>
  <si>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</si>
  <si>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</si>
  <si>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</si>
  <si>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</si>
  <si>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</si>
  <si>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</si>
  <si>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</si>
  <si>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</si>
  <si>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</si>
  <si>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</si>
  <si>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</si>
  <si>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</si>
  <si>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</si>
  <si>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</si>
  <si>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</si>
  <si>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</si>
  <si>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</si>
  <si>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</si>
  <si>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</si>
  <si>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</si>
  <si>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</si>
  <si>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</si>
  <si>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</si>
  <si>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</si>
  <si>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</si>
  <si>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</si>
  <si>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</si>
  <si>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</si>
  <si>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</si>
  <si>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</si>
  <si>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</si>
  <si>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</si>
  <si>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</si>
  <si>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</si>
  <si>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</si>
  <si>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</si>
  <si>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</si>
  <si>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</si>
  <si>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</si>
  <si>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</si>
  <si>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</si>
  <si>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</si>
  <si>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</si>
  <si>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</si>
  <si>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</si>
  <si>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</si>
  <si>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</si>
  <si>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</si>
  <si>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</si>
  <si>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</si>
  <si>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</si>
  <si>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</si>
  <si>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</si>
  <si>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</si>
  <si>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</si>
  <si>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</si>
  <si>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</si>
  <si>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</si>
  <si>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</si>
  <si>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</si>
  <si>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</si>
  <si>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</si>
  <si>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</si>
  <si>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</si>
  <si>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</si>
  <si>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</si>
  <si>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</si>
  <si>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</si>
  <si>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</si>
  <si>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</si>
  <si>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</si>
  <si>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</si>
  <si>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</si>
  <si>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</si>
  <si>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</si>
  <si>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</si>
  <si>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</si>
  <si>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</si>
  <si>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</si>
  <si>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</si>
  <si>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</si>
  <si>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</si>
  <si>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</si>
  <si>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</si>
  <si>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</si>
  <si>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</si>
  <si>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</si>
  <si>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</si>
  <si>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</si>
  <si>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</si>
  <si>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</si>
  <si>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</si>
  <si>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</si>
  <si>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</si>
  <si>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</si>
  <si>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</si>
  <si>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</si>
  <si>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</si>
  <si>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</si>
  <si>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</si>
  <si>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</si>
  <si>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</si>
  <si>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</si>
  <si>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</si>
  <si>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</si>
  <si>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</si>
  <si>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</si>
  <si>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</si>
  <si>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</si>
  <si>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</si>
  <si>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</si>
  <si>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</si>
  <si>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</si>
  <si>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</si>
  <si>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</si>
  <si>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</si>
  <si>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</si>
  <si>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</si>
  <si>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</si>
  <si>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</si>
  <si>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</si>
  <si>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</si>
  <si>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</si>
  <si>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</si>
  <si>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</si>
  <si>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</si>
  <si>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</si>
  <si>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</si>
  <si>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</si>
  <si>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</si>
  <si>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</si>
  <si>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</si>
  <si>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</si>
  <si>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</si>
  <si>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</si>
  <si>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</si>
  <si>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</si>
  <si>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</si>
  <si>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</si>
  <si>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</si>
  <si>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</si>
  <si>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</si>
  <si>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</si>
  <si>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</si>
  <si>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</si>
  <si>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</si>
  <si>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</si>
  <si>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</si>
  <si>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</si>
  <si>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</si>
  <si>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</si>
  <si>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</si>
  <si>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</si>
  <si>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</si>
  <si>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</si>
  <si>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</si>
  <si>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</si>
  <si>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</si>
  <si>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</si>
  <si>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</si>
  <si>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</si>
  <si>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</si>
  <si>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</si>
  <si>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</si>
  <si>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</si>
  <si>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</si>
  <si>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</si>
  <si>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</si>
  <si>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</si>
  <si>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</si>
  <si>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</si>
  <si>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</si>
  <si>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</si>
  <si>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</si>
  <si>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</si>
  <si>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</si>
  <si>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</si>
  <si>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</si>
  <si>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</si>
  <si>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</si>
  <si>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</si>
  <si>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</si>
  <si>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</si>
  <si>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</si>
  <si>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</si>
  <si>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</si>
  <si>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</si>
  <si>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</si>
  <si>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</si>
  <si>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</si>
  <si>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</si>
  <si>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</si>
  <si>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</si>
  <si>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</si>
  <si>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</si>
  <si>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</si>
  <si>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</si>
  <si>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</si>
  <si>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</si>
  <si>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</si>
  <si>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</si>
  <si>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</si>
  <si>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</si>
  <si>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</si>
  <si>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</si>
  <si>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</si>
  <si>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</si>
  <si>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</si>
  <si>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</si>
  <si>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</si>
  <si>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</si>
  <si>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</si>
  <si>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</si>
  <si>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</si>
  <si>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</si>
  <si>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</si>
  <si>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</si>
  <si>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</si>
  <si>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</si>
  <si>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</si>
  <si>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</si>
  <si>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</si>
  <si>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</si>
  <si>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</si>
  <si>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</si>
  <si>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</si>
  <si>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</si>
  <si>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</si>
  <si>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</si>
  <si>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</si>
  <si>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</si>
  <si>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</si>
  <si>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</si>
  <si>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</si>
  <si>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</si>
  <si>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</si>
  <si>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</si>
  <si>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</si>
  <si>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</si>
  <si>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</si>
  <si>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</si>
  <si>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</si>
  <si>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</si>
  <si>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</si>
  <si>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</si>
  <si>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</si>
  <si>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</si>
  <si>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</si>
  <si>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</si>
  <si>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</si>
  <si>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</si>
  <si>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</si>
  <si>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</si>
  <si>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</si>
  <si>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</si>
  <si>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</si>
  <si>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</si>
  <si>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</si>
  <si>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</si>
  <si>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</si>
  <si>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</si>
  <si>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</si>
  <si>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</si>
  <si>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</si>
  <si>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</si>
  <si>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</si>
  <si>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</si>
  <si>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</si>
  <si>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</si>
  <si>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</si>
  <si>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</si>
  <si>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</si>
  <si>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</si>
  <si>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</si>
  <si>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</si>
  <si>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</si>
  <si>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</si>
  <si>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</si>
  <si>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</si>
  <si>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</si>
  <si>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</si>
  <si>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</si>
  <si>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</si>
  <si>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</si>
  <si>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</si>
  <si>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</si>
  <si>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</si>
  <si>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</si>
  <si>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</si>
  <si>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</si>
  <si>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</si>
  <si>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</si>
  <si>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</si>
  <si>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</si>
  <si>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</si>
  <si>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</si>
  <si>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</si>
  <si>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</si>
  <si>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</si>
  <si>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</si>
  <si>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</si>
  <si>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</si>
  <si>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</si>
  <si>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</si>
  <si>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</si>
  <si>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</si>
  <si>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</si>
  <si>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</si>
  <si>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</si>
  <si>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</si>
  <si>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</si>
  <si>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</si>
  <si>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</si>
  <si>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</si>
  <si>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</si>
  <si>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</si>
  <si>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</si>
  <si>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</si>
  <si>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</si>
  <si>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</si>
  <si>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</si>
  <si>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</si>
  <si>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</si>
  <si>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</si>
  <si>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</si>
  <si>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</si>
  <si>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</si>
  <si>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</si>
  <si>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</si>
  <si>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</si>
  <si>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</si>
  <si>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</si>
  <si>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</si>
  <si>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</si>
  <si>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</si>
  <si>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</si>
  <si>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</si>
  <si>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</si>
  <si>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</si>
  <si>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</si>
  <si>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</si>
  <si>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</si>
  <si>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</si>
  <si>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</si>
  <si>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</si>
  <si>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</si>
  <si>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</si>
  <si>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</si>
  <si>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</si>
  <si>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</si>
  <si>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</si>
  <si>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</si>
  <si>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</si>
  <si>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</si>
  <si>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</si>
  <si>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</si>
  <si>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</si>
  <si>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</si>
  <si>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</si>
  <si>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</si>
  <si>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</si>
  <si>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</si>
  <si>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</si>
  <si>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</si>
  <si>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</si>
  <si>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</si>
  <si>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</si>
  <si>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</si>
  <si>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</si>
  <si>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</si>
  <si>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</si>
  <si>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</si>
  <si>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</si>
  <si>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</si>
  <si>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</si>
  <si>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</si>
  <si>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</si>
  <si>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</si>
  <si>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</si>
  <si>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</si>
  <si>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</si>
  <si>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</si>
  <si>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</si>
  <si>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</si>
  <si>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</si>
  <si>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</si>
  <si>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</si>
  <si>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</si>
  <si>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</si>
  <si>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</si>
  <si>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</si>
  <si>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</si>
  <si>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</si>
  <si>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</si>
  <si>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</si>
  <si>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</si>
  <si>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</si>
  <si>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</si>
  <si>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</si>
  <si>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</si>
  <si>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</si>
  <si>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</si>
  <si>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</si>
  <si>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</si>
  <si>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</si>
  <si>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</si>
  <si>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</si>
  <si>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</si>
  <si>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</si>
  <si>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</si>
  <si>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</si>
  <si>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</si>
  <si>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</si>
  <si>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</si>
  <si>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</si>
  <si>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</si>
  <si>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</si>
  <si>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</si>
  <si>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</si>
  <si>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</si>
  <si>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</si>
  <si>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</si>
  <si>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</si>
  <si>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</si>
  <si>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</si>
  <si>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</si>
  <si>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</si>
  <si>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</si>
  <si>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</si>
  <si>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</si>
  <si>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</si>
  <si>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</si>
  <si>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</si>
  <si>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</si>
  <si>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</si>
  <si>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</si>
  <si>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</si>
  <si>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</si>
  <si>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</si>
  <si>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</si>
  <si>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</si>
  <si>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</si>
  <si>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</si>
  <si>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</si>
  <si>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</si>
  <si>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</si>
  <si>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</si>
  <si>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</si>
  <si>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</si>
  <si>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</si>
  <si>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</si>
  <si>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</si>
  <si>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</si>
  <si>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</si>
  <si>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</si>
  <si>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</si>
  <si>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</si>
  <si>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</si>
  <si>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</si>
  <si>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</si>
  <si>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</si>
  <si>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</si>
  <si>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</si>
  <si>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</si>
  <si>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</si>
  <si>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</si>
  <si>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</si>
  <si>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</si>
  <si>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</si>
  <si>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</si>
  <si>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</si>
  <si>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</si>
  <si>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</si>
  <si>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</si>
  <si>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</si>
  <si>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</si>
  <si>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</si>
  <si>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</si>
  <si>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</si>
  <si>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</si>
  <si>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</si>
  <si>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</si>
  <si>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</si>
  <si>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</si>
  <si>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</si>
  <si>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</si>
  <si>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</si>
  <si>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</si>
  <si>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</si>
  <si>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</si>
  <si>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</si>
  <si>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</si>
  <si>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</si>
  <si>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</si>
  <si>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</si>
  <si>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</si>
  <si>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</si>
  <si>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</si>
  <si>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</si>
  <si>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</si>
  <si>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</si>
  <si>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</si>
  <si>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</si>
  <si>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</si>
  <si>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</si>
  <si>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</si>
  <si>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</si>
  <si>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</si>
  <si>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</si>
  <si>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</si>
  <si>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</si>
  <si>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</si>
  <si>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</si>
  <si>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</si>
  <si>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</si>
  <si>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</si>
  <si>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</si>
  <si>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</si>
  <si>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</si>
  <si>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</si>
  <si>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</si>
  <si>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</si>
  <si>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</si>
  <si>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</si>
  <si>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</si>
  <si>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</si>
  <si>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</si>
  <si>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</si>
  <si>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</si>
  <si>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</si>
  <si>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</si>
  <si>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</si>
  <si>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</si>
  <si>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</si>
  <si>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</si>
  <si>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</si>
  <si>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</si>
  <si>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</si>
  <si>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</si>
  <si>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</si>
  <si>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</si>
  <si>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</si>
  <si>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</si>
  <si>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</si>
  <si>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</si>
  <si>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</si>
  <si>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</si>
  <si>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</si>
  <si>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</si>
  <si>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</si>
  <si>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</si>
  <si>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</si>
  <si>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</si>
  <si>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</si>
  <si>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</si>
  <si>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</si>
  <si>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</si>
  <si>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</si>
  <si>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</si>
  <si>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</si>
  <si>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</si>
  <si>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</si>
  <si>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</si>
  <si>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</si>
  <si>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</si>
  <si>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</si>
  <si>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</si>
  <si>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</si>
  <si>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</si>
  <si>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</si>
  <si>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</si>
  <si>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</si>
  <si>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</si>
  <si>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</si>
  <si>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</si>
  <si>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</si>
  <si>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</si>
  <si>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</si>
  <si>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</si>
  <si>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</si>
  <si>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</si>
  <si>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</si>
  <si>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</si>
  <si>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</si>
  <si>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</si>
  <si>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</si>
  <si>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</si>
  <si>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</si>
  <si>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</si>
  <si>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</si>
  <si>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</si>
  <si>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</si>
  <si>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</si>
  <si>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</si>
  <si>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</si>
  <si>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</si>
  <si>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</si>
  <si>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</si>
  <si>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</si>
  <si>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</si>
  <si>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</si>
  <si>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</si>
  <si>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</si>
  <si>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</si>
  <si>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</si>
  <si>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</si>
  <si>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</si>
  <si>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</si>
  <si>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</si>
  <si>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</si>
  <si>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</si>
  <si>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</si>
  <si>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</si>
  <si>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</si>
  <si>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</si>
  <si>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</si>
  <si>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</si>
  <si>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</si>
  <si>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</si>
  <si>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</si>
  <si>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</si>
  <si>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</si>
  <si>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</si>
  <si>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</si>
  <si>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</si>
  <si>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</si>
  <si>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</si>
  <si>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</si>
  <si>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</si>
  <si>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</si>
  <si>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</si>
  <si>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</si>
  <si>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</si>
  <si>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</si>
  <si>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</si>
  <si>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</si>
  <si>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</si>
  <si>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</si>
  <si>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</si>
  <si>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</si>
  <si>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</si>
  <si>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</si>
  <si>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</si>
  <si>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</si>
  <si>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</si>
  <si>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</si>
  <si>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</si>
  <si>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</si>
  <si>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</si>
  <si>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</si>
  <si>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</si>
  <si>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</si>
  <si>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</si>
  <si>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</si>
  <si>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</si>
  <si>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</si>
  <si>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</si>
  <si>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</si>
  <si>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</si>
  <si>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</si>
  <si>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</si>
  <si>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</si>
  <si>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</si>
  <si>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</si>
  <si>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</si>
  <si>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</si>
  <si>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</si>
  <si>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</si>
  <si>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</si>
  <si>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</si>
  <si>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</si>
  <si>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</si>
  <si>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</si>
  <si>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</si>
  <si>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</si>
  <si>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</si>
  <si>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</si>
  <si>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</si>
  <si>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</si>
  <si>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</si>
  <si>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</si>
  <si>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</si>
  <si>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</si>
  <si>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</si>
  <si>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</si>
  <si>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</si>
  <si>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</si>
  <si>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</si>
  <si>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</si>
  <si>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</si>
  <si>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</si>
  <si>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</si>
  <si>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</si>
  <si>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</si>
  <si>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</si>
  <si>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</si>
  <si>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</si>
  <si>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</si>
  <si>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</si>
  <si>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</si>
  <si>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</si>
  <si>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</si>
  <si>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</si>
  <si>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</si>
  <si>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</si>
  <si>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</si>
  <si>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</si>
  <si>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</si>
  <si>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</si>
  <si>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</si>
  <si>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</si>
  <si>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</si>
  <si>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</si>
  <si>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</si>
  <si>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</si>
  <si>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</si>
  <si>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</si>
  <si>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</si>
  <si>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</si>
  <si>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</si>
  <si>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</si>
  <si>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</si>
  <si>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</si>
  <si>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</si>
  <si>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</si>
  <si>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</si>
  <si>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</si>
  <si>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</si>
  <si>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</si>
  <si>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</si>
  <si>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</si>
  <si>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</si>
  <si>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</si>
  <si>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</si>
  <si>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</si>
  <si>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</si>
  <si>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</si>
  <si>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</si>
  <si>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</si>
  <si>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</si>
  <si>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</si>
  <si>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</si>
  <si>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</si>
  <si>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</si>
  <si>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</si>
  <si>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</si>
  <si>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</si>
  <si>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</si>
  <si>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</si>
  <si>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</si>
  <si>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</si>
  <si>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</si>
  <si>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</si>
  <si>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</si>
  <si>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</si>
  <si>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</si>
  <si>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</si>
  <si>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</si>
  <si>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</si>
  <si>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</si>
  <si>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</si>
  <si>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</si>
  <si>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</si>
  <si>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</si>
  <si>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</si>
  <si>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</si>
  <si>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</si>
  <si>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</si>
  <si>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</si>
  <si>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</si>
  <si>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</si>
  <si>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</si>
  <si>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</si>
  <si>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</si>
  <si>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</si>
  <si>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</si>
  <si>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</si>
  <si>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</si>
  <si>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</si>
  <si>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</si>
  <si>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</si>
  <si>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</si>
  <si>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</si>
  <si>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</si>
  <si>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</si>
  <si>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</si>
  <si>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</si>
  <si>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</si>
  <si>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</si>
  <si>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</si>
  <si>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</si>
  <si>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</si>
  <si>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</si>
  <si>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</si>
  <si>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</si>
  <si>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</si>
  <si>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</si>
  <si>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</si>
  <si>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</si>
  <si>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</si>
  <si>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</si>
  <si>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</si>
  <si>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</si>
  <si>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</si>
  <si>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</si>
  <si>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</si>
  <si>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</si>
  <si>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</si>
  <si>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</si>
  <si>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</si>
  <si>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</si>
  <si>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</si>
  <si>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</si>
  <si>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</si>
  <si>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</si>
  <si>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</si>
  <si>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</si>
  <si>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</si>
  <si>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</si>
  <si>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</si>
  <si>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</si>
  <si>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</si>
  <si>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</si>
  <si>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</si>
  <si>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</si>
  <si>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</si>
  <si>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</si>
  <si>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</si>
  <si>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</si>
  <si>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</si>
  <si>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</si>
  <si>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</si>
  <si>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</si>
  <si>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</si>
  <si>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</si>
  <si>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</si>
  <si>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</si>
  <si>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</si>
  <si>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</si>
  <si>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</si>
  <si>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</si>
  <si>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</si>
  <si>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</si>
  <si>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</si>
  <si>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</si>
  <si>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</si>
  <si>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</si>
  <si>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</si>
  <si>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</si>
  <si>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</si>
  <si>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</si>
  <si>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</si>
  <si>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</si>
  <si>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</si>
  <si>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</si>
  <si>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</si>
  <si>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</si>
  <si>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</si>
  <si>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</si>
  <si>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</si>
  <si>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</si>
  <si>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</si>
  <si>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</si>
  <si>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</si>
  <si>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</si>
  <si>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</si>
  <si>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</si>
  <si>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</si>
  <si>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</si>
  <si>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</si>
  <si>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</si>
  <si>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</si>
  <si>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</si>
  <si>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</si>
  <si>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</si>
  <si>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</si>
  <si>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</si>
  <si>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</si>
  <si>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</si>
  <si>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</si>
  <si>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</si>
  <si>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</si>
  <si>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</si>
  <si>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</si>
  <si>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</si>
  <si>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</si>
  <si>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</si>
  <si>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</si>
  <si>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</si>
  <si>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</si>
  <si>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</si>
  <si>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</si>
  <si>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</si>
  <si>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</si>
  <si>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</si>
  <si>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</si>
  <si>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</si>
  <si>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</si>
  <si>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</si>
  <si>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</si>
  <si>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</si>
  <si>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</si>
  <si>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</si>
  <si>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</si>
  <si>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</si>
  <si>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</si>
  <si>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</si>
  <si>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</si>
  <si>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</si>
  <si>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</si>
  <si>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</si>
  <si>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</si>
  <si>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</si>
  <si>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</si>
  <si>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</si>
  <si>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</si>
  <si>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</si>
  <si>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</si>
  <si>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</si>
  <si>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</si>
  <si>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</si>
  <si>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</si>
  <si>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</si>
  <si>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</si>
  <si>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</si>
  <si>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</si>
  <si>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</si>
  <si>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</si>
  <si>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</si>
  <si>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</si>
  <si>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</si>
  <si>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</si>
  <si>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</si>
  <si>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</si>
  <si>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</si>
  <si>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</si>
  <si>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</si>
  <si>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</si>
  <si>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</si>
  <si>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</si>
  <si>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</si>
  <si>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</si>
  <si>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</si>
  <si>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</si>
  <si>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</si>
  <si>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</si>
  <si>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</si>
  <si>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</si>
  <si>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</si>
  <si>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</si>
  <si>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</si>
  <si>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</si>
  <si>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</si>
  <si>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</si>
  <si>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</si>
  <si>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</si>
  <si>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</si>
  <si>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</si>
  <si>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</si>
  <si>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</si>
  <si>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</si>
  <si>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</si>
  <si>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</si>
  <si>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</si>
  <si>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</si>
  <si>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</si>
  <si>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</si>
  <si>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</si>
  <si>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</si>
  <si>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</si>
  <si>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</si>
  <si>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</si>
  <si>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</si>
  <si>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</si>
  <si>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</si>
  <si>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</si>
  <si>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</si>
  <si>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</si>
  <si>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</si>
  <si>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</si>
  <si>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</si>
  <si>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</si>
  <si>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</si>
  <si>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</si>
  <si>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</si>
  <si>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</si>
  <si>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</si>
  <si>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</si>
  <si>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</si>
  <si>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</si>
  <si>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</si>
  <si>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</si>
  <si>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</si>
  <si>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</si>
  <si>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</si>
  <si>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</si>
  <si>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</si>
  <si>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</si>
  <si>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</si>
  <si>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</si>
  <si>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</si>
  <si>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</si>
  <si>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</si>
  <si>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</si>
  <si>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</si>
  <si>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</si>
  <si>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</si>
  <si>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</si>
  <si>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</si>
  <si>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</si>
  <si>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</si>
  <si>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</si>
  <si>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</si>
  <si>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</si>
  <si>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</si>
  <si>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</si>
  <si>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</si>
  <si>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</si>
  <si>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</si>
  <si>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</si>
  <si>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</si>
  <si>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</si>
  <si>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</si>
  <si>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</si>
  <si>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</si>
  <si>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</si>
  <si>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</si>
  <si>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</si>
  <si>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</si>
  <si>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</si>
  <si>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</si>
  <si>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</si>
  <si>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</si>
  <si>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</si>
  <si>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</si>
  <si>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</si>
  <si>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</si>
  <si>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</si>
  <si>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</si>
  <si>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</si>
  <si>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</si>
  <si>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</si>
  <si>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</si>
  <si>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</si>
  <si>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</si>
  <si>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</si>
  <si>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</si>
  <si>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</si>
  <si>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</si>
  <si>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</si>
  <si>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</si>
  <si>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</si>
  <si>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</si>
  <si>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</si>
  <si>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</si>
  <si>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</si>
  <si>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</si>
  <si>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</si>
  <si>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</si>
  <si>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</si>
  <si>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</si>
  <si>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</si>
  <si>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</si>
  <si>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</si>
  <si>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</si>
  <si>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</si>
  <si>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</si>
  <si>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</si>
  <si>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</si>
  <si>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</si>
  <si>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</si>
  <si>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</si>
  <si>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</si>
  <si>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</si>
  <si>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</si>
  <si>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</si>
  <si>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</si>
  <si>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</si>
  <si>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</si>
  <si>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</si>
  <si>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</si>
  <si>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</si>
  <si>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</si>
  <si>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</si>
  <si>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</si>
  <si>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</si>
  <si>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</si>
  <si>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</si>
  <si>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</si>
  <si>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</si>
  <si>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</si>
  <si>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</si>
  <si>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</si>
  <si>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</si>
  <si>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</si>
  <si>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</si>
  <si>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</si>
  <si>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</si>
  <si>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</si>
  <si>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</si>
  <si>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</si>
  <si>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</si>
  <si>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</si>
  <si>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</si>
  <si>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</si>
  <si>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</si>
  <si>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</si>
  <si>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</si>
  <si>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</si>
  <si>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</si>
  <si>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</si>
  <si>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</si>
  <si>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</si>
  <si>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</si>
  <si>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</si>
  <si>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</si>
  <si>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</si>
  <si>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</si>
  <si>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</si>
  <si>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</si>
  <si>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</si>
  <si>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</si>
  <si>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</si>
  <si>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</si>
  <si>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</si>
  <si>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</si>
  <si>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</si>
  <si>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</si>
  <si>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</si>
  <si>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</si>
  <si>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</si>
  <si>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</si>
  <si>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</si>
  <si>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</si>
  <si>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</si>
  <si>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</si>
  <si>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</si>
  <si>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</si>
  <si>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</si>
  <si>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</si>
  <si>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</si>
  <si>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</si>
  <si>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</si>
  <si>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</si>
  <si>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</si>
  <si>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</si>
  <si>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</si>
  <si>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</si>
  <si>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</si>
  <si>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</si>
  <si>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</si>
  <si>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</si>
  <si>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</si>
  <si>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</si>
  <si>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</si>
  <si>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</si>
  <si>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</si>
  <si>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</si>
  <si>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</si>
  <si>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</si>
  <si>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</si>
  <si>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</si>
  <si>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</si>
  <si>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</si>
  <si>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</si>
  <si>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</si>
  <si>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</si>
  <si>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</si>
  <si>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</si>
  <si>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</si>
  <si>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</si>
  <si>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</si>
  <si>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</si>
  <si>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</si>
  <si>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</si>
  <si>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</si>
  <si>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</si>
  <si>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</si>
  <si>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</si>
  <si>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</si>
  <si>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</si>
  <si>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</si>
  <si>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</si>
  <si>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</si>
  <si>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</si>
  <si>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</si>
  <si>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</si>
  <si>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</si>
  <si>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</si>
  <si>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</si>
  <si>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</si>
  <si>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</si>
  <si>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</si>
  <si>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</si>
  <si>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</si>
  <si>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</si>
  <si>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</si>
  <si>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</si>
  <si>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</si>
  <si>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</si>
  <si>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</si>
  <si>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</si>
  <si>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</si>
  <si>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</si>
  <si>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</si>
  <si>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</si>
  <si>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</si>
  <si>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</si>
  <si>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</si>
  <si>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</si>
  <si>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</si>
  <si>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</si>
  <si>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</si>
  <si>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</si>
  <si>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</si>
  <si>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</si>
  <si>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</si>
  <si>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</si>
  <si>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</si>
  <si>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</si>
  <si>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</si>
  <si>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</si>
  <si>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</si>
  <si>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</si>
  <si>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</si>
  <si>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</si>
  <si>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</si>
  <si>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</si>
  <si>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</si>
  <si>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</si>
  <si>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</si>
  <si>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</si>
  <si>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</si>
  <si>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</si>
  <si>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</si>
  <si>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</si>
  <si>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</si>
  <si>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</si>
  <si>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</si>
  <si>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</si>
  <si>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</si>
  <si>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</si>
  <si>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</si>
  <si>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</si>
  <si>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</si>
  <si>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</si>
  <si>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</si>
  <si>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</si>
  <si>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</si>
  <si>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</si>
  <si>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</si>
  <si>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</si>
  <si>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</si>
  <si>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</si>
  <si>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</si>
  <si>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</si>
  <si>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</si>
  <si>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</si>
  <si>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</si>
  <si>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</si>
  <si>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</si>
  <si>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</si>
  <si>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</si>
  <si>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</si>
  <si>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</si>
  <si>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</si>
  <si>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</si>
  <si>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</si>
  <si>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</si>
  <si>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</si>
  <si>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</si>
  <si>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</si>
  <si>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</si>
  <si>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</si>
  <si>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</si>
  <si>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</si>
  <si>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</si>
  <si>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</si>
  <si>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</si>
  <si>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</si>
  <si>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</si>
  <si>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</si>
  <si>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</si>
  <si>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</si>
  <si>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</si>
  <si>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</si>
  <si>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</si>
  <si>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</si>
  <si>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</si>
  <si>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</si>
  <si>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</si>
  <si>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</si>
  <si>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</si>
  <si>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</si>
  <si>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</si>
  <si>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</si>
  <si>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</si>
  <si>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</si>
  <si>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</si>
  <si>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</si>
  <si>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</si>
  <si>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</si>
  <si>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</si>
  <si>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</si>
  <si>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</si>
  <si>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</si>
  <si>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</si>
  <si>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</si>
  <si>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</si>
  <si>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</si>
  <si>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</si>
  <si>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</si>
  <si>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</si>
  <si>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</si>
  <si>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</si>
  <si>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</si>
  <si>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</si>
  <si>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</si>
  <si>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</si>
  <si>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</si>
  <si>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</si>
  <si>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</si>
  <si>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</si>
  <si>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</si>
  <si>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</si>
  <si>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</si>
  <si>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</si>
  <si>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</si>
  <si>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</si>
  <si>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</si>
  <si>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</si>
  <si>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</si>
  <si>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</si>
  <si>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</si>
  <si>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</si>
  <si>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</si>
  <si>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</si>
  <si>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</si>
  <si>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</si>
  <si>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</si>
  <si>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</si>
  <si>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</si>
  <si>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</si>
  <si>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</si>
  <si>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</si>
  <si>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</si>
  <si>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</si>
  <si>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</si>
  <si>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</si>
  <si>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</si>
  <si>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</si>
  <si>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</si>
  <si>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</si>
  <si>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</si>
  <si>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</si>
  <si>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</si>
  <si>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</si>
  <si>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</si>
  <si>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</si>
  <si>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</si>
  <si>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</si>
  <si>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</si>
  <si>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</si>
  <si>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</si>
  <si>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</si>
  <si>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</si>
  <si>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</si>
  <si>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</si>
  <si>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</si>
  <si>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</si>
  <si>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</si>
  <si>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</si>
  <si>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</si>
  <si>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</si>
  <si>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</si>
  <si>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</si>
  <si>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</si>
  <si>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</si>
  <si>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</si>
  <si>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</si>
  <si>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</si>
  <si>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</si>
  <si>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</si>
  <si>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</si>
  <si>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</si>
  <si>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</si>
  <si>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</si>
  <si>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</si>
  <si>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</si>
  <si>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</si>
  <si>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</si>
  <si>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</si>
  <si>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</si>
  <si>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</si>
  <si>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</si>
  <si>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</si>
  <si>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</si>
  <si>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</si>
  <si>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</si>
  <si>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</si>
  <si>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</si>
  <si>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</si>
  <si>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</si>
  <si>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</si>
  <si>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</si>
  <si>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</si>
  <si>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</si>
  <si>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</si>
  <si>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</si>
  <si>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</si>
  <si>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</si>
  <si>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</si>
  <si>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</si>
  <si>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</si>
  <si>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</si>
  <si>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</si>
  <si>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</si>
  <si>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</si>
  <si>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</si>
  <si>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</si>
  <si>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</si>
  <si>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</si>
  <si>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</si>
  <si>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</si>
  <si>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</si>
  <si>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</si>
  <si>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</si>
  <si>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</si>
  <si>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</si>
  <si>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</si>
  <si>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</si>
  <si>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</si>
  <si>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</si>
  <si>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</si>
  <si>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</si>
  <si>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</si>
  <si>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</si>
  <si>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</si>
  <si>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</si>
  <si>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</si>
  <si>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</si>
  <si>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</si>
  <si>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</si>
  <si>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</si>
  <si>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</si>
  <si>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</si>
  <si>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</si>
  <si>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</si>
  <si>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</si>
  <si>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</si>
  <si>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</si>
  <si>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</si>
  <si>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</si>
  <si>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</si>
  <si>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</si>
  <si>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</si>
  <si>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</si>
  <si>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</si>
  <si>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</si>
  <si>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</si>
  <si>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</si>
  <si>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</si>
  <si>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</si>
  <si>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</si>
  <si>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</si>
  <si>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</si>
  <si>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</si>
  <si>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</si>
  <si>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</si>
  <si>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</si>
  <si>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</si>
  <si>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</si>
  <si>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</si>
  <si>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</si>
  <si>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</si>
  <si>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</si>
  <si>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</si>
  <si>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</si>
  <si>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</si>
  <si>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</si>
  <si>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</si>
  <si>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</si>
  <si>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</si>
  <si>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</si>
  <si>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</si>
  <si>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</si>
  <si>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</si>
  <si>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</si>
  <si>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</si>
  <si>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</si>
  <si>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</si>
  <si>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</si>
  <si>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</si>
  <si>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</si>
  <si>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</si>
  <si>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</si>
  <si>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</si>
  <si>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</si>
  <si>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</si>
  <si>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</si>
  <si>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</si>
  <si>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</si>
  <si>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</si>
  <si>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</si>
  <si>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</si>
  <si>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</si>
  <si>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</si>
  <si>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</si>
  <si>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</si>
  <si>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</si>
  <si>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</si>
  <si>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</si>
  <si>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</si>
  <si>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</si>
  <si>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</si>
  <si>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</si>
  <si>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</si>
  <si>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</si>
  <si>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</si>
  <si>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</si>
  <si>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</si>
  <si>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</si>
  <si>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</si>
  <si>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</si>
  <si>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</si>
  <si>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</si>
  <si>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</si>
  <si>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</si>
  <si>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</si>
  <si>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</si>
  <si>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</si>
  <si>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</si>
  <si>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</si>
  <si>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</si>
  <si>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</si>
  <si>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</si>
  <si>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</si>
  <si>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</si>
  <si>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</si>
  <si>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</si>
  <si>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</si>
  <si>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</si>
  <si>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</si>
  <si>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</si>
  <si>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</si>
  <si>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</si>
  <si>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</si>
  <si>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</si>
  <si>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</si>
  <si>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</si>
  <si>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</si>
  <si>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</si>
  <si>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</si>
  <si>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</si>
  <si>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</si>
  <si>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</si>
  <si>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</si>
  <si>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</si>
  <si>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</si>
  <si>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</si>
  <si>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</si>
  <si>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</si>
  <si>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</si>
  <si>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</si>
  <si>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</si>
  <si>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</si>
  <si>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</si>
  <si>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</si>
  <si>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</si>
  <si>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</si>
  <si>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</si>
  <si>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</si>
  <si>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</si>
  <si>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</si>
  <si>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</si>
  <si>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</si>
  <si>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</si>
  <si>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</si>
  <si>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</si>
  <si>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</si>
  <si>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</si>
  <si>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</si>
  <si>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</si>
  <si>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</si>
  <si>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</si>
  <si>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</si>
  <si>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</si>
  <si>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</si>
  <si>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</si>
  <si>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</si>
  <si>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</si>
  <si>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</si>
  <si>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</si>
  <si>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</si>
  <si>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</si>
  <si>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</si>
  <si>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</si>
  <si>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</si>
  <si>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</si>
  <si>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</si>
  <si>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</si>
  <si>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</si>
  <si>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</si>
  <si>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</si>
  <si>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</si>
  <si>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</si>
  <si>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</si>
  <si>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</si>
  <si>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</si>
  <si>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</si>
  <si>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</si>
  <si>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</si>
  <si>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</si>
  <si>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</si>
  <si>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</si>
  <si>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</si>
  <si>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</si>
  <si>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</si>
  <si>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</si>
  <si>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</si>
  <si>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</si>
  <si>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</si>
  <si>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</si>
  <si>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</si>
  <si>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</si>
  <si>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</si>
  <si>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</si>
  <si>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</si>
  <si>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</si>
  <si>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</si>
  <si>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</si>
  <si>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</si>
  <si>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</si>
  <si>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</si>
  <si>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</si>
  <si>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</si>
  <si>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</si>
  <si>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</si>
  <si>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</si>
  <si>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</si>
  <si>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</si>
  <si>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</si>
  <si>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</si>
  <si>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</si>
  <si>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</si>
  <si>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</si>
  <si>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</si>
  <si>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</si>
  <si>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</si>
  <si>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</si>
  <si>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</si>
  <si>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</si>
  <si>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</si>
  <si>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</si>
  <si>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</si>
  <si>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</si>
  <si>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</si>
  <si>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</si>
  <si>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</si>
  <si>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</si>
  <si>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</si>
  <si>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</si>
  <si>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</si>
  <si>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</si>
  <si>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</si>
  <si>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</si>
  <si>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</si>
  <si>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</si>
  <si>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</si>
  <si>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</si>
  <si>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</si>
  <si>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</si>
  <si>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</si>
  <si>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</si>
  <si>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</si>
  <si>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</si>
  <si>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</si>
  <si>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</si>
  <si>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</si>
  <si>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</si>
  <si>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</si>
  <si>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</si>
  <si>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</si>
  <si>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</si>
  <si>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</si>
  <si>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</si>
  <si>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</si>
  <si>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</si>
  <si>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</si>
  <si>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</si>
  <si>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</si>
  <si>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</si>
  <si>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</si>
  <si>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</si>
  <si>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</si>
  <si>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</si>
  <si>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</si>
  <si>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</si>
  <si>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</si>
  <si>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</si>
  <si>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</si>
  <si>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</si>
  <si>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</si>
  <si>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</si>
  <si>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</si>
  <si>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</si>
  <si>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</si>
  <si>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</si>
  <si>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</si>
  <si>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</si>
  <si>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</si>
  <si>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</si>
  <si>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</si>
  <si>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</si>
  <si>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</si>
  <si>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</si>
  <si>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</si>
  <si>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</si>
  <si>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</si>
  <si>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</si>
  <si>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</si>
  <si>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</si>
  <si>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</si>
  <si>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</si>
  <si>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</si>
  <si>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</si>
  <si>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</si>
  <si>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</si>
  <si>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</si>
  <si>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</si>
  <si>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</si>
  <si>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</si>
  <si>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</si>
  <si>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</si>
  <si>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</si>
  <si>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</si>
  <si>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</si>
  <si>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</si>
  <si>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</si>
  <si>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</si>
  <si>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</si>
  <si>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</si>
  <si>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</si>
  <si>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</si>
  <si>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</si>
  <si>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</si>
  <si>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</si>
  <si>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</si>
  <si>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</si>
  <si>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</si>
  <si>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</si>
  <si>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</si>
  <si>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</si>
  <si>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</si>
  <si>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</si>
  <si>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</si>
  <si>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</si>
  <si>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</si>
  <si>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</si>
  <si>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</si>
  <si>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</si>
  <si>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</si>
  <si>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</si>
  <si>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</si>
  <si>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</si>
  <si>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</si>
  <si>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</si>
  <si>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</si>
  <si>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</si>
  <si>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</si>
  <si>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</si>
  <si>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</si>
  <si>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</si>
  <si>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</si>
  <si>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</si>
  <si>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</si>
  <si>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</si>
  <si>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</si>
  <si>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</si>
  <si>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</si>
  <si>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</si>
  <si>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</si>
  <si>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</si>
  <si>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</si>
  <si>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</si>
  <si>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</si>
  <si>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</si>
  <si>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</si>
  <si>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</si>
  <si>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</si>
  <si>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</si>
  <si>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</si>
  <si>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</si>
  <si>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</si>
  <si>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</si>
  <si>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</si>
  <si>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</si>
  <si>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</si>
  <si>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</si>
  <si>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</si>
  <si>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</si>
  <si>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</si>
  <si>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</si>
  <si>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</si>
  <si>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</si>
  <si>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</si>
  <si>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</si>
  <si>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</si>
  <si>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</si>
  <si>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</si>
  <si>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</si>
  <si>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</si>
  <si>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</si>
  <si>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</si>
  <si>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</si>
  <si>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</si>
  <si>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</si>
  <si>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</si>
  <si>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</si>
  <si>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</si>
  <si>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</si>
  <si>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</si>
  <si>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</si>
  <si>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</si>
  <si>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</si>
  <si>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</si>
  <si>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</si>
  <si>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</si>
  <si>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</si>
  <si>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</si>
  <si>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</si>
  <si>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</si>
  <si>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</si>
  <si>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</si>
  <si>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</si>
  <si>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</si>
  <si>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</si>
  <si>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</si>
  <si>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</si>
  <si>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</si>
  <si>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</si>
  <si>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</si>
  <si>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</si>
  <si>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</si>
  <si>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</si>
  <si>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</si>
  <si>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</si>
  <si>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</si>
  <si>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</si>
  <si>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</si>
  <si>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</si>
  <si>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</si>
  <si>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</si>
  <si>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</si>
  <si>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</si>
  <si>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</si>
  <si>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</si>
  <si>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</si>
  <si>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</si>
  <si>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</si>
  <si>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</si>
  <si>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</si>
  <si>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BIJAĆI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</si>
</sst>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1993086.7099999997</v>
      </c>
      <c r="D2" s="6">
        <f>'PR-RAS'!E6</f>
        <v>2495992.1699999995</v>
      </c>
      <c r="E2" s="6">
        <v>0</v>
      </c>
      <c r="F2" s="6">
        <v>0</v>
      </c>
      <c r="G2" s="7">
        <f t="shared" ref="G2:G264" si="0">(B2/1000)*(C2*1+D2*2)</f>
        <v>6985.0710499999986</v>
      </c>
      <c r="H2" s="7">
        <f t="shared" ref="H2:H264" si="1">ABS(C2-ROUND(C2,0))+ABS(D2-ROUND(D2,0))</f>
        <v>0.45999999972991645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1679256.9</v>
      </c>
      <c r="D46" s="1">
        <f>'PR-RAS'!E50</f>
        <v>2081535.1199999999</v>
      </c>
      <c r="E46" s="1">
        <v>0</v>
      </c>
      <c r="F46" s="1">
        <v>0</v>
      </c>
      <c r="G46" s="2">
        <f t="shared" si="0"/>
        <v>262904.72129999998</v>
      </c>
      <c r="H46" s="2">
        <f t="shared" si="1"/>
        <v>0.21999999997206032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16274.7</v>
      </c>
      <c r="D58" s="1">
        <f>'PR-RAS'!E62</f>
        <v>16977.48</v>
      </c>
      <c r="E58" s="1">
        <v>0</v>
      </c>
      <c r="F58" s="1">
        <v>0</v>
      </c>
      <c r="G58" s="2">
        <f t="shared" si="0"/>
        <v>2863.0906200000004</v>
      </c>
      <c r="H58" s="2">
        <f t="shared" si="1"/>
        <v>0.77999999999883585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16274.7</v>
      </c>
      <c r="D59" s="1">
        <f>'PR-RAS'!E63</f>
        <v>16977.48</v>
      </c>
      <c r="E59" s="1">
        <v>0</v>
      </c>
      <c r="F59" s="1">
        <v>0</v>
      </c>
      <c r="G59" s="2">
        <f t="shared" si="0"/>
        <v>2913.3202800000004</v>
      </c>
      <c r="H59" s="2">
        <f t="shared" si="1"/>
        <v>0.77999999999883585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1639034.98</v>
      </c>
      <c r="D64" s="1">
        <f>'PR-RAS'!E68</f>
        <v>2037612.65</v>
      </c>
      <c r="E64" s="1">
        <v>0</v>
      </c>
      <c r="F64" s="1">
        <v>0</v>
      </c>
      <c r="G64" s="2">
        <f t="shared" si="0"/>
        <v>359998.39763999998</v>
      </c>
      <c r="H64" s="2">
        <f t="shared" si="1"/>
        <v>0.37000000011175871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1590605.89</v>
      </c>
      <c r="D65" s="1">
        <f>'PR-RAS'!E69</f>
        <v>2036380.65</v>
      </c>
      <c r="E65" s="1">
        <v>0</v>
      </c>
      <c r="F65" s="1">
        <v>0</v>
      </c>
      <c r="G65" s="2">
        <f t="shared" si="0"/>
        <v>362455.50016</v>
      </c>
      <c r="H65" s="2">
        <f t="shared" si="1"/>
        <v>0.46000000019557774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48429.09</v>
      </c>
      <c r="D66" s="1">
        <f>'PR-RAS'!E70</f>
        <v>1232</v>
      </c>
      <c r="E66" s="1">
        <v>0</v>
      </c>
      <c r="F66" s="1">
        <v>0</v>
      </c>
      <c r="G66" s="2">
        <f t="shared" si="0"/>
        <v>3308.0508500000001</v>
      </c>
      <c r="H66" s="2">
        <f t="shared" si="1"/>
        <v>8.999999999650754E-2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2714.53</v>
      </c>
      <c r="D70" s="1">
        <f>'PR-RAS'!E74</f>
        <v>6267.4</v>
      </c>
      <c r="E70" s="1">
        <v>0</v>
      </c>
      <c r="F70" s="1">
        <v>0</v>
      </c>
      <c r="G70" s="2">
        <f t="shared" si="0"/>
        <v>1052.2037700000001</v>
      </c>
      <c r="H70" s="2">
        <f t="shared" si="1"/>
        <v>0.86999999999943611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2714.53</v>
      </c>
      <c r="D71" s="1">
        <f>'PR-RAS'!E75</f>
        <v>6267.4</v>
      </c>
      <c r="E71" s="1">
        <v>0</v>
      </c>
      <c r="F71" s="1">
        <v>0</v>
      </c>
      <c r="G71" s="2">
        <f t="shared" si="0"/>
        <v>1067.4531000000002</v>
      </c>
      <c r="H71" s="2">
        <f t="shared" si="1"/>
        <v>0.86999999999943611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21232.690000000002</v>
      </c>
      <c r="D73" s="1">
        <f>'PR-RAS'!E77</f>
        <v>20677.59</v>
      </c>
      <c r="E73" s="1">
        <v>0</v>
      </c>
      <c r="F73" s="1">
        <v>0</v>
      </c>
      <c r="G73" s="2">
        <f t="shared" si="0"/>
        <v>4506.3266400000002</v>
      </c>
      <c r="H73" s="2">
        <f t="shared" si="1"/>
        <v>0.71999999999752617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3184.9</v>
      </c>
      <c r="D74" s="1">
        <f>'PR-RAS'!E78</f>
        <v>3101.64</v>
      </c>
      <c r="E74" s="1">
        <v>0</v>
      </c>
      <c r="F74" s="1">
        <v>0</v>
      </c>
      <c r="G74" s="2">
        <f t="shared" si="0"/>
        <v>685.33713999999998</v>
      </c>
      <c r="H74" s="2">
        <f t="shared" si="1"/>
        <v>0.46000000000003638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18047.79</v>
      </c>
      <c r="D76" s="1">
        <f>'PR-RAS'!E80</f>
        <v>17575.95</v>
      </c>
      <c r="E76" s="1">
        <v>0</v>
      </c>
      <c r="F76" s="1">
        <v>0</v>
      </c>
      <c r="G76" s="2">
        <f t="shared" si="0"/>
        <v>3989.9767499999998</v>
      </c>
      <c r="H76" s="2">
        <f t="shared" si="1"/>
        <v>0.25999999999839929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3.04</v>
      </c>
      <c r="D78" s="1">
        <f>'PR-RAS'!E82</f>
        <v>1.79</v>
      </c>
      <c r="E78" s="1">
        <v>0</v>
      </c>
      <c r="F78" s="1">
        <v>0</v>
      </c>
      <c r="G78" s="2">
        <f t="shared" si="0"/>
        <v>0.50973999999999997</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3.04</v>
      </c>
      <c r="D79" s="1">
        <f>'PR-RAS'!E83</f>
        <v>1.79</v>
      </c>
      <c r="E79" s="1">
        <v>0</v>
      </c>
      <c r="F79" s="1">
        <v>0</v>
      </c>
      <c r="G79" s="2">
        <f t="shared" si="0"/>
        <v>0.51636000000000004</v>
      </c>
      <c r="H79" s="2">
        <f t="shared" si="1"/>
        <v>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3.04</v>
      </c>
      <c r="D81" s="1">
        <f>'PR-RAS'!E85</f>
        <v>1.79</v>
      </c>
      <c r="E81" s="1">
        <v>0</v>
      </c>
      <c r="F81" s="1">
        <v>0</v>
      </c>
      <c r="G81" s="2">
        <f t="shared" si="0"/>
        <v>0.52960000000000007</v>
      </c>
      <c r="H81" s="2">
        <f t="shared" si="1"/>
        <v>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101604.65</v>
      </c>
      <c r="D102" s="1">
        <f>'PR-RAS'!E106</f>
        <v>159760.18</v>
      </c>
      <c r="E102" s="1">
        <v>0</v>
      </c>
      <c r="F102" s="1">
        <v>0</v>
      </c>
      <c r="G102" s="2">
        <f t="shared" si="0"/>
        <v>42533.626010000007</v>
      </c>
      <c r="H102" s="2">
        <f t="shared" si="1"/>
        <v>0.52999999999883585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101604.65</v>
      </c>
      <c r="D108" s="1">
        <f>'PR-RAS'!E112</f>
        <v>159760.18</v>
      </c>
      <c r="E108" s="1">
        <v>0</v>
      </c>
      <c r="F108" s="1">
        <v>0</v>
      </c>
      <c r="G108" s="2">
        <f t="shared" si="0"/>
        <v>45060.376069999998</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101604.65</v>
      </c>
      <c r="D113" s="1">
        <f>'PR-RAS'!E117</f>
        <v>159760.18</v>
      </c>
      <c r="E113" s="1">
        <v>0</v>
      </c>
      <c r="F113" s="1">
        <v>0</v>
      </c>
      <c r="G113" s="2">
        <f t="shared" si="0"/>
        <v>47166.001120000001</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7663.42</v>
      </c>
      <c r="D120" s="1">
        <f>'PR-RAS'!E124</f>
        <v>31461.759999999998</v>
      </c>
      <c r="E120" s="1">
        <v>0</v>
      </c>
      <c r="F120" s="1">
        <v>0</v>
      </c>
      <c r="G120" s="2">
        <f t="shared" si="0"/>
        <v>8399.8458599999994</v>
      </c>
      <c r="H120" s="2">
        <f t="shared" si="1"/>
        <v>0.66000000000167347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6004.38</v>
      </c>
      <c r="D121" s="1">
        <f>'PR-RAS'!E125</f>
        <v>30461.759999999998</v>
      </c>
      <c r="E121" s="1">
        <v>0</v>
      </c>
      <c r="F121" s="1">
        <v>0</v>
      </c>
      <c r="G121" s="2">
        <f t="shared" si="0"/>
        <v>8031.347999999999</v>
      </c>
      <c r="H121" s="2">
        <f t="shared" si="1"/>
        <v>0.62000000000170985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111.49</v>
      </c>
      <c r="D122" s="1">
        <f>'PR-RAS'!E126</f>
        <v>0</v>
      </c>
      <c r="E122" s="1">
        <v>0</v>
      </c>
      <c r="F122" s="1">
        <v>0</v>
      </c>
      <c r="G122" s="2">
        <f t="shared" si="0"/>
        <v>13.490289999999998</v>
      </c>
      <c r="H122" s="2">
        <f t="shared" si="1"/>
        <v>0.48999999999999488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5892.89</v>
      </c>
      <c r="D123" s="1">
        <f>'PR-RAS'!E127</f>
        <v>30461.759999999998</v>
      </c>
      <c r="E123" s="1">
        <v>0</v>
      </c>
      <c r="F123" s="1">
        <v>0</v>
      </c>
      <c r="G123" s="2">
        <f t="shared" si="0"/>
        <v>8151.6020200000003</v>
      </c>
      <c r="H123" s="2">
        <f t="shared" si="1"/>
        <v>0.35000000000127329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1659.04</v>
      </c>
      <c r="D124" s="1">
        <f>'PR-RAS'!E128</f>
        <v>1000</v>
      </c>
      <c r="E124" s="1">
        <v>0</v>
      </c>
      <c r="F124" s="1">
        <v>0</v>
      </c>
      <c r="G124" s="2">
        <f t="shared" si="0"/>
        <v>450.06191999999999</v>
      </c>
      <c r="H124" s="2">
        <f t="shared" si="1"/>
        <v>3.999999999996362E-2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1659.04</v>
      </c>
      <c r="D125" s="1">
        <f>'PR-RAS'!E129</f>
        <v>1000</v>
      </c>
      <c r="E125" s="1">
        <v>0</v>
      </c>
      <c r="F125" s="1">
        <v>0</v>
      </c>
      <c r="G125" s="2">
        <f t="shared" si="0"/>
        <v>453.72095999999999</v>
      </c>
      <c r="H125" s="2">
        <f t="shared" si="1"/>
        <v>3.999999999996362E-2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204558.69999999998</v>
      </c>
      <c r="D129" s="1">
        <f>'PR-RAS'!E133</f>
        <v>223233.32</v>
      </c>
      <c r="E129" s="1">
        <v>0</v>
      </c>
      <c r="F129" s="1">
        <v>0</v>
      </c>
      <c r="G129" s="2">
        <f t="shared" si="0"/>
        <v>83331.243520000004</v>
      </c>
      <c r="H129" s="2">
        <f t="shared" si="1"/>
        <v>0.62000000002444722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204558.69999999998</v>
      </c>
      <c r="D130" s="1">
        <f>'PR-RAS'!E134</f>
        <v>223233.32</v>
      </c>
      <c r="E130" s="1">
        <v>0</v>
      </c>
      <c r="F130" s="1">
        <v>0</v>
      </c>
      <c r="G130" s="2">
        <f t="shared" si="0"/>
        <v>83982.268859999996</v>
      </c>
      <c r="H130" s="2">
        <f t="shared" si="1"/>
        <v>0.62000000002444722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199423.05</v>
      </c>
      <c r="D131" s="1">
        <f>'PR-RAS'!E135</f>
        <v>223233.32</v>
      </c>
      <c r="E131" s="1">
        <v>0</v>
      </c>
      <c r="F131" s="1">
        <v>0</v>
      </c>
      <c r="G131" s="2">
        <f t="shared" si="0"/>
        <v>83965.659699999989</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5135.6499999999996</v>
      </c>
      <c r="D132" s="1">
        <f>'PR-RAS'!E136</f>
        <v>0</v>
      </c>
      <c r="E132" s="1">
        <v>0</v>
      </c>
      <c r="F132" s="1">
        <v>0</v>
      </c>
      <c r="G132" s="2">
        <f t="shared" si="0"/>
        <v>672.77014999999994</v>
      </c>
      <c r="H132" s="2">
        <f t="shared" si="1"/>
        <v>0.3500000000003638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1965046.9500000002</v>
      </c>
      <c r="D147" s="1">
        <f>'PR-RAS'!E151</f>
        <v>2409833.36</v>
      </c>
      <c r="E147" s="1">
        <v>0</v>
      </c>
      <c r="F147" s="1">
        <v>0</v>
      </c>
      <c r="G147" s="2">
        <f t="shared" si="0"/>
        <v>990568.19581999991</v>
      </c>
      <c r="H147" s="2">
        <f t="shared" si="1"/>
        <v>0.40999999968335032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1539241.54</v>
      </c>
      <c r="D148" s="1">
        <f>'PR-RAS'!E152</f>
        <v>1776111.93</v>
      </c>
      <c r="E148" s="1">
        <v>0</v>
      </c>
      <c r="F148" s="1">
        <v>0</v>
      </c>
      <c r="G148" s="2">
        <f t="shared" si="0"/>
        <v>748445.41379999998</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1261871.05</v>
      </c>
      <c r="D149" s="1">
        <f>'PR-RAS'!E153</f>
        <v>1461503.51</v>
      </c>
      <c r="E149" s="1">
        <v>0</v>
      </c>
      <c r="F149" s="1">
        <v>0</v>
      </c>
      <c r="G149" s="2">
        <f t="shared" si="0"/>
        <v>619361.95435999997</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1261871.05</v>
      </c>
      <c r="D150" s="1">
        <f>'PR-RAS'!E154</f>
        <v>1461503.51</v>
      </c>
      <c r="E150" s="1">
        <v>0</v>
      </c>
      <c r="F150" s="1">
        <v>0</v>
      </c>
      <c r="G150" s="2">
        <f t="shared" si="0"/>
        <v>623546.83243000007</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69680.990000000005</v>
      </c>
      <c r="D154" s="1">
        <f>'PR-RAS'!E158</f>
        <v>74202.48</v>
      </c>
      <c r="E154" s="1">
        <v>0</v>
      </c>
      <c r="F154" s="1">
        <v>0</v>
      </c>
      <c r="G154" s="2">
        <f t="shared" si="0"/>
        <v>33367.150350000004</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207689.5</v>
      </c>
      <c r="D155" s="1">
        <f>'PR-RAS'!E159</f>
        <v>240405.94</v>
      </c>
      <c r="E155" s="1">
        <v>0</v>
      </c>
      <c r="F155" s="1">
        <v>0</v>
      </c>
      <c r="G155" s="2">
        <f t="shared" si="0"/>
        <v>106029.21252</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207521.27</v>
      </c>
      <c r="D157" s="1">
        <f>'PR-RAS'!E161</f>
        <v>240348.98</v>
      </c>
      <c r="E157" s="1">
        <v>0</v>
      </c>
      <c r="F157" s="1">
        <v>0</v>
      </c>
      <c r="G157" s="2">
        <f t="shared" si="0"/>
        <v>107362.19988</v>
      </c>
      <c r="H157" s="2">
        <f t="shared" si="1"/>
        <v>0.28999999997904524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168.23</v>
      </c>
      <c r="D158" s="1">
        <f>'PR-RAS'!E162</f>
        <v>56.96</v>
      </c>
      <c r="E158" s="1">
        <v>0</v>
      </c>
      <c r="F158" s="1">
        <v>0</v>
      </c>
      <c r="G158" s="2">
        <f t="shared" si="0"/>
        <v>44.297549999999994</v>
      </c>
      <c r="H158" s="2">
        <f t="shared" si="1"/>
        <v>0.26999999999998892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363415.76</v>
      </c>
      <c r="D159" s="1">
        <f>'PR-RAS'!E163</f>
        <v>523839.44</v>
      </c>
      <c r="E159" s="1">
        <v>0</v>
      </c>
      <c r="F159" s="1">
        <v>0</v>
      </c>
      <c r="G159" s="2">
        <f t="shared" si="0"/>
        <v>222952.95312000002</v>
      </c>
      <c r="H159" s="2">
        <f t="shared" si="1"/>
        <v>0.67999999999301508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30796.39</v>
      </c>
      <c r="D160" s="1">
        <f>'PR-RAS'!E164</f>
        <v>36628.050000000003</v>
      </c>
      <c r="E160" s="1">
        <v>0</v>
      </c>
      <c r="F160" s="1">
        <v>0</v>
      </c>
      <c r="G160" s="2">
        <f t="shared" si="0"/>
        <v>16544.34591</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9052.7099999999991</v>
      </c>
      <c r="D161" s="1">
        <f>'PR-RAS'!E165</f>
        <v>5911.03</v>
      </c>
      <c r="E161" s="1">
        <v>0</v>
      </c>
      <c r="F161" s="1">
        <v>0</v>
      </c>
      <c r="G161" s="2">
        <f t="shared" si="0"/>
        <v>3339.9631999999997</v>
      </c>
      <c r="H161" s="2">
        <f t="shared" si="1"/>
        <v>0.32000000000061846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21031.09</v>
      </c>
      <c r="D162" s="1">
        <f>'PR-RAS'!E166</f>
        <v>23304.84</v>
      </c>
      <c r="E162" s="1">
        <v>0</v>
      </c>
      <c r="F162" s="1">
        <v>0</v>
      </c>
      <c r="G162" s="2">
        <f t="shared" si="0"/>
        <v>10890.163970000001</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539.52</v>
      </c>
      <c r="D163" s="1">
        <f>'PR-RAS'!E167</f>
        <v>7236.18</v>
      </c>
      <c r="E163" s="1">
        <v>0</v>
      </c>
      <c r="F163" s="1">
        <v>0</v>
      </c>
      <c r="G163" s="2">
        <f t="shared" si="0"/>
        <v>2431.9245600000004</v>
      </c>
      <c r="H163" s="2">
        <f t="shared" si="1"/>
        <v>0.66000000000030923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173.07</v>
      </c>
      <c r="D164" s="1">
        <f>'PR-RAS'!E168</f>
        <v>176</v>
      </c>
      <c r="E164" s="1">
        <v>0</v>
      </c>
      <c r="F164" s="1">
        <v>0</v>
      </c>
      <c r="G164" s="2">
        <f t="shared" si="0"/>
        <v>85.586409999999987</v>
      </c>
      <c r="H164" s="2">
        <f t="shared" si="1"/>
        <v>6.9999999999993179E-2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122923.05000000002</v>
      </c>
      <c r="D165" s="1">
        <f>'PR-RAS'!E169</f>
        <v>273874.33</v>
      </c>
      <c r="E165" s="1">
        <v>0</v>
      </c>
      <c r="F165" s="1">
        <v>0</v>
      </c>
      <c r="G165" s="2">
        <f t="shared" si="0"/>
        <v>109990.16044000002</v>
      </c>
      <c r="H165" s="2">
        <f t="shared" si="1"/>
        <v>0.38000000003376044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21781.54</v>
      </c>
      <c r="D166" s="1">
        <f>'PR-RAS'!E170</f>
        <v>20361.13</v>
      </c>
      <c r="E166" s="1">
        <v>0</v>
      </c>
      <c r="F166" s="1">
        <v>0</v>
      </c>
      <c r="G166" s="2">
        <f t="shared" si="0"/>
        <v>10313.127</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37855.97</v>
      </c>
      <c r="D167" s="1">
        <f>'PR-RAS'!E171</f>
        <v>207222.51</v>
      </c>
      <c r="E167" s="1">
        <v>0</v>
      </c>
      <c r="F167" s="1">
        <v>0</v>
      </c>
      <c r="G167" s="2">
        <f t="shared" si="0"/>
        <v>75081.964340000006</v>
      </c>
      <c r="H167" s="2">
        <f t="shared" si="1"/>
        <v>0.51999999998952262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56454.97</v>
      </c>
      <c r="D168" s="1">
        <f>'PR-RAS'!E172</f>
        <v>41491.269999999997</v>
      </c>
      <c r="E168" s="1">
        <v>0</v>
      </c>
      <c r="F168" s="1">
        <v>0</v>
      </c>
      <c r="G168" s="2">
        <f t="shared" si="0"/>
        <v>23286.064170000001</v>
      </c>
      <c r="H168" s="2">
        <f t="shared" si="1"/>
        <v>0.29999999999563443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4377.6899999999996</v>
      </c>
      <c r="D169" s="1">
        <f>'PR-RAS'!E173</f>
        <v>3776.38</v>
      </c>
      <c r="E169" s="1">
        <v>0</v>
      </c>
      <c r="F169" s="1">
        <v>0</v>
      </c>
      <c r="G169" s="2">
        <f t="shared" si="0"/>
        <v>2004.3156000000004</v>
      </c>
      <c r="H169" s="2">
        <f t="shared" si="1"/>
        <v>0.69000000000050932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2452.88</v>
      </c>
      <c r="D170" s="1">
        <f>'PR-RAS'!E174</f>
        <v>1023.04</v>
      </c>
      <c r="E170" s="1">
        <v>0</v>
      </c>
      <c r="F170" s="1">
        <v>0</v>
      </c>
      <c r="G170" s="2">
        <f t="shared" si="0"/>
        <v>760.32424000000003</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173908.63</v>
      </c>
      <c r="D173" s="1">
        <f>'PR-RAS'!E177</f>
        <v>185801.51</v>
      </c>
      <c r="E173" s="1">
        <v>0</v>
      </c>
      <c r="F173" s="1">
        <v>0</v>
      </c>
      <c r="G173" s="2">
        <f t="shared" si="0"/>
        <v>93828.003799999991</v>
      </c>
      <c r="H173" s="2">
        <f t="shared" si="1"/>
        <v>0.85999999998603016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73686.97</v>
      </c>
      <c r="D174" s="1">
        <f>'PR-RAS'!E178</f>
        <v>63575.88</v>
      </c>
      <c r="E174" s="1">
        <v>0</v>
      </c>
      <c r="F174" s="1">
        <v>0</v>
      </c>
      <c r="G174" s="2">
        <f t="shared" si="0"/>
        <v>34745.100289999995</v>
      </c>
      <c r="H174" s="2">
        <f t="shared" si="1"/>
        <v>0.15000000000145519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59746.73</v>
      </c>
      <c r="D175" s="1">
        <f>'PR-RAS'!E179</f>
        <v>82707.399999999994</v>
      </c>
      <c r="E175" s="1">
        <v>0</v>
      </c>
      <c r="F175" s="1">
        <v>0</v>
      </c>
      <c r="G175" s="2">
        <f t="shared" si="0"/>
        <v>39178.106219999994</v>
      </c>
      <c r="H175" s="2">
        <f t="shared" si="1"/>
        <v>0.66999999999097781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248.85</v>
      </c>
      <c r="E176" s="1">
        <v>0</v>
      </c>
      <c r="F176" s="1">
        <v>0</v>
      </c>
      <c r="G176" s="2">
        <f t="shared" si="0"/>
        <v>87.097499999999997</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15288.81</v>
      </c>
      <c r="D177" s="1">
        <f>'PR-RAS'!E181</f>
        <v>16788.88</v>
      </c>
      <c r="E177" s="1">
        <v>0</v>
      </c>
      <c r="F177" s="1">
        <v>0</v>
      </c>
      <c r="G177" s="2">
        <f t="shared" si="0"/>
        <v>8600.5163199999988</v>
      </c>
      <c r="H177" s="2">
        <f t="shared" si="1"/>
        <v>0.30999999999949068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2183.29</v>
      </c>
      <c r="D179" s="1">
        <f>'PR-RAS'!E183</f>
        <v>3814.81</v>
      </c>
      <c r="E179" s="1">
        <v>0</v>
      </c>
      <c r="F179" s="1">
        <v>0</v>
      </c>
      <c r="G179" s="2">
        <f t="shared" si="0"/>
        <v>1746.6979799999999</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1169.78</v>
      </c>
      <c r="D180" s="1">
        <f>'PR-RAS'!E184</f>
        <v>4383.8999999999996</v>
      </c>
      <c r="E180" s="1">
        <v>0</v>
      </c>
      <c r="F180" s="1">
        <v>0</v>
      </c>
      <c r="G180" s="2">
        <f t="shared" si="0"/>
        <v>1778.82682</v>
      </c>
      <c r="H180" s="2">
        <f t="shared" si="1"/>
        <v>0.32000000000039108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3838.36</v>
      </c>
      <c r="D181" s="1">
        <f>'PR-RAS'!E185</f>
        <v>2169.09</v>
      </c>
      <c r="E181" s="1">
        <v>0</v>
      </c>
      <c r="F181" s="1">
        <v>0</v>
      </c>
      <c r="G181" s="2">
        <f t="shared" si="0"/>
        <v>1471.7772</v>
      </c>
      <c r="H181" s="2">
        <f t="shared" si="1"/>
        <v>0.45000000000027285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17994.689999999999</v>
      </c>
      <c r="D182" s="1">
        <f>'PR-RAS'!E186</f>
        <v>12112.7</v>
      </c>
      <c r="E182" s="1">
        <v>0</v>
      </c>
      <c r="F182" s="1">
        <v>0</v>
      </c>
      <c r="G182" s="2">
        <f t="shared" si="0"/>
        <v>7641.8362899999993</v>
      </c>
      <c r="H182" s="2">
        <f t="shared" si="1"/>
        <v>0.61000000000058208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12969.21</v>
      </c>
      <c r="D183" s="1">
        <f>'PR-RAS'!E187</f>
        <v>11951.07</v>
      </c>
      <c r="E183" s="1">
        <v>0</v>
      </c>
      <c r="F183" s="1">
        <v>0</v>
      </c>
      <c r="G183" s="2">
        <f t="shared" si="0"/>
        <v>6710.5856999999996</v>
      </c>
      <c r="H183" s="2">
        <f t="shared" si="1"/>
        <v>0.27999999999883585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22818.480000000003</v>
      </c>
      <c r="D184" s="1">
        <f>'PR-RAS'!E188</f>
        <v>15584.48</v>
      </c>
      <c r="E184" s="1">
        <v>0</v>
      </c>
      <c r="F184" s="1">
        <v>0</v>
      </c>
      <c r="G184" s="2">
        <f t="shared" si="0"/>
        <v>9879.7015200000005</v>
      </c>
      <c r="H184" s="2">
        <f t="shared" si="1"/>
        <v>0.96000000000276486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183.16</v>
      </c>
      <c r="D185" s="1">
        <f>'PR-RAS'!E189</f>
        <v>0</v>
      </c>
      <c r="E185" s="1">
        <v>0</v>
      </c>
      <c r="F185" s="1">
        <v>0</v>
      </c>
      <c r="G185" s="2">
        <f t="shared" si="0"/>
        <v>33.701439999999998</v>
      </c>
      <c r="H185" s="2">
        <f t="shared" si="1"/>
        <v>0.15999999999999659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2843.73</v>
      </c>
      <c r="D186" s="1">
        <f>'PR-RAS'!E190</f>
        <v>2105.12</v>
      </c>
      <c r="E186" s="1">
        <v>0</v>
      </c>
      <c r="F186" s="1">
        <v>0</v>
      </c>
      <c r="G186" s="2">
        <f t="shared" si="0"/>
        <v>1304.9844499999999</v>
      </c>
      <c r="H186" s="2">
        <f t="shared" si="1"/>
        <v>0.38999999999987267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1920.47</v>
      </c>
      <c r="D187" s="1">
        <f>'PR-RAS'!E191</f>
        <v>252.91</v>
      </c>
      <c r="E187" s="1">
        <v>0</v>
      </c>
      <c r="F187" s="1">
        <v>0</v>
      </c>
      <c r="G187" s="2">
        <f t="shared" si="0"/>
        <v>451.28994</v>
      </c>
      <c r="H187" s="2">
        <f t="shared" si="1"/>
        <v>0.5600000000000307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4869.2700000000004</v>
      </c>
      <c r="D189" s="1">
        <f>'PR-RAS'!E193</f>
        <v>4113.8500000000004</v>
      </c>
      <c r="E189" s="1">
        <v>0</v>
      </c>
      <c r="F189" s="1">
        <v>0</v>
      </c>
      <c r="G189" s="2">
        <f t="shared" si="0"/>
        <v>2462.23036</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4275.33</v>
      </c>
      <c r="D190" s="1">
        <f>'PR-RAS'!E194</f>
        <v>2280.4499999999998</v>
      </c>
      <c r="E190" s="1">
        <v>0</v>
      </c>
      <c r="F190" s="1">
        <v>0</v>
      </c>
      <c r="G190" s="2">
        <f t="shared" si="0"/>
        <v>1670.04747</v>
      </c>
      <c r="H190" s="2">
        <f t="shared" si="1"/>
        <v>0.77999999999974534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8673.43</v>
      </c>
      <c r="D191" s="1">
        <f>'PR-RAS'!E195</f>
        <v>6779.06</v>
      </c>
      <c r="E191" s="1">
        <v>0</v>
      </c>
      <c r="F191" s="1">
        <v>0</v>
      </c>
      <c r="G191" s="2">
        <f t="shared" si="0"/>
        <v>4223.9945000000007</v>
      </c>
      <c r="H191" s="2">
        <f t="shared" si="1"/>
        <v>0.49000000000069122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5363.59</v>
      </c>
      <c r="D192" s="1">
        <f>'PR-RAS'!E196</f>
        <v>2734.61</v>
      </c>
      <c r="E192" s="1">
        <v>0</v>
      </c>
      <c r="F192" s="1">
        <v>0</v>
      </c>
      <c r="G192" s="2">
        <f t="shared" si="0"/>
        <v>2069.0667100000001</v>
      </c>
      <c r="H192" s="2">
        <f t="shared" si="1"/>
        <v>0.79999999999972715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5363.59</v>
      </c>
      <c r="D206" s="1">
        <f>'PR-RAS'!E210</f>
        <v>2734.61</v>
      </c>
      <c r="E206" s="1">
        <v>0</v>
      </c>
      <c r="F206" s="1">
        <v>0</v>
      </c>
      <c r="G206" s="2">
        <f t="shared" si="0"/>
        <v>2220.7260500000002</v>
      </c>
      <c r="H206" s="2">
        <f t="shared" si="1"/>
        <v>0.79999999999972715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1365.3</v>
      </c>
      <c r="D207" s="1">
        <f>'PR-RAS'!E211</f>
        <v>1253.19</v>
      </c>
      <c r="E207" s="1">
        <v>0</v>
      </c>
      <c r="F207" s="1">
        <v>0</v>
      </c>
      <c r="G207" s="2">
        <f t="shared" si="0"/>
        <v>797.56608000000006</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3998.29</v>
      </c>
      <c r="D209" s="1">
        <f>'PR-RAS'!E213</f>
        <v>1481.42</v>
      </c>
      <c r="E209" s="1">
        <v>0</v>
      </c>
      <c r="F209" s="1">
        <v>0</v>
      </c>
      <c r="G209" s="2">
        <f t="shared" si="0"/>
        <v>1447.9150399999999</v>
      </c>
      <c r="H209" s="2">
        <f t="shared" si="1"/>
        <v>0.71000000000003638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57026.06</v>
      </c>
      <c r="D248" s="1">
        <f>'PR-RAS'!E252</f>
        <v>105457.04000000001</v>
      </c>
      <c r="E248" s="1">
        <v>0</v>
      </c>
      <c r="F248" s="1">
        <v>0</v>
      </c>
      <c r="G248" s="2">
        <f t="shared" si="0"/>
        <v>66181.21458</v>
      </c>
      <c r="H248" s="2">
        <f t="shared" si="1"/>
        <v>0.10000000000582077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57026.06</v>
      </c>
      <c r="D255" s="1">
        <f>'PR-RAS'!E259</f>
        <v>105457.04000000001</v>
      </c>
      <c r="E255" s="1">
        <v>0</v>
      </c>
      <c r="F255" s="1">
        <v>0</v>
      </c>
      <c r="G255" s="2">
        <f t="shared" si="0"/>
        <v>68056.795559999999</v>
      </c>
      <c r="H255" s="2">
        <f t="shared" si="1"/>
        <v>0.10000000000582077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121.36</v>
      </c>
      <c r="D256" s="1">
        <f>'PR-RAS'!E260</f>
        <v>110.32</v>
      </c>
      <c r="E256" s="1">
        <v>0</v>
      </c>
      <c r="F256" s="1">
        <v>0</v>
      </c>
      <c r="G256" s="2">
        <f t="shared" si="0"/>
        <v>87.210000000000008</v>
      </c>
      <c r="H256" s="2">
        <f t="shared" si="1"/>
        <v>0.67999999999999261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56904.7</v>
      </c>
      <c r="D257" s="1">
        <f>'PR-RAS'!E261</f>
        <v>105346.72</v>
      </c>
      <c r="E257" s="1">
        <v>0</v>
      </c>
      <c r="F257" s="1">
        <v>0</v>
      </c>
      <c r="G257" s="2">
        <f t="shared" si="0"/>
        <v>68505.12384</v>
      </c>
      <c r="H257" s="2">
        <f t="shared" si="1"/>
        <v>0.58000000000174623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1690.34</v>
      </c>
      <c r="E259" s="1">
        <v>0</v>
      </c>
      <c r="F259" s="1">
        <v>0</v>
      </c>
      <c r="G259" s="2">
        <f t="shared" si="0"/>
        <v>872.21543999999994</v>
      </c>
      <c r="H259" s="2">
        <f t="shared" si="1"/>
        <v>0.33999999999991815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1690.34</v>
      </c>
      <c r="E260" s="1">
        <v>0</v>
      </c>
      <c r="F260" s="1">
        <v>0</v>
      </c>
      <c r="G260" s="2">
        <f t="shared" si="0"/>
        <v>875.59611999999993</v>
      </c>
      <c r="H260" s="2">
        <f t="shared" si="1"/>
        <v>0.33999999999991815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1690.34</v>
      </c>
      <c r="E262" s="1">
        <v>0</v>
      </c>
      <c r="F262" s="1">
        <v>0</v>
      </c>
      <c r="G262" s="2">
        <f t="shared" si="0"/>
        <v>882.35748000000001</v>
      </c>
      <c r="H262" s="2">
        <f t="shared" si="1"/>
        <v>0.33999999999991815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1965046.9500000002</v>
      </c>
      <c r="D285" s="1">
        <f>'PR-RAS'!E289</f>
        <v>2409833.36</v>
      </c>
      <c r="E285" s="1">
        <v>0</v>
      </c>
      <c r="F285" s="1">
        <v>0</v>
      </c>
      <c r="G285" s="2">
        <f t="shared" si="8"/>
        <v>1926858.6822799998</v>
      </c>
      <c r="H285" s="2">
        <f t="shared" si="9"/>
        <v>0.40999999968335032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28039.759999999544</v>
      </c>
      <c r="D286" s="1">
        <f>'PR-RAS'!E290</f>
        <v>86158.80999999959</v>
      </c>
      <c r="E286" s="1">
        <v>0</v>
      </c>
      <c r="F286" s="1">
        <v>0</v>
      </c>
      <c r="G286" s="2">
        <f t="shared" si="8"/>
        <v>57101.853299999631</v>
      </c>
      <c r="H286" s="2">
        <f t="shared" si="9"/>
        <v>0.43000000086612999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128625.51</v>
      </c>
      <c r="D288" s="1">
        <f>'PR-RAS'!E292</f>
        <v>107221.66</v>
      </c>
      <c r="E288" s="1">
        <v>0</v>
      </c>
      <c r="F288" s="1">
        <v>0</v>
      </c>
      <c r="G288" s="2">
        <f t="shared" si="8"/>
        <v>98460.754209999999</v>
      </c>
      <c r="H288" s="2">
        <f t="shared" si="9"/>
        <v>0.83000000000174623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6350.12</v>
      </c>
      <c r="D290" s="1">
        <f>'PR-RAS'!E294</f>
        <v>4795.3900000000003</v>
      </c>
      <c r="E290" s="1">
        <v>0</v>
      </c>
      <c r="F290" s="1">
        <v>0</v>
      </c>
      <c r="G290" s="2">
        <f t="shared" si="8"/>
        <v>4606.9201000000003</v>
      </c>
      <c r="H290" s="2">
        <f t="shared" si="9"/>
        <v>0.51000000000021828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2484.5700000000002</v>
      </c>
      <c r="D291" s="1">
        <f>'PR-RAS'!E295</f>
        <v>3383.77</v>
      </c>
      <c r="E291" s="1">
        <v>0</v>
      </c>
      <c r="F291" s="1">
        <v>0</v>
      </c>
      <c r="G291" s="2">
        <f t="shared" si="8"/>
        <v>2683.1118999999999</v>
      </c>
      <c r="H291" s="2">
        <f t="shared" si="9"/>
        <v>0.65999999999985448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49.33</v>
      </c>
      <c r="D293" s="1">
        <f>'PR-RAS'!E298</f>
        <v>26.83</v>
      </c>
      <c r="E293" s="1">
        <v>0</v>
      </c>
      <c r="F293" s="1">
        <v>0</v>
      </c>
      <c r="G293" s="2">
        <f t="shared" si="8"/>
        <v>30.073079999999997</v>
      </c>
      <c r="H293" s="2">
        <f t="shared" si="9"/>
        <v>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49.33</v>
      </c>
      <c r="D306" s="1">
        <f>'PR-RAS'!E311</f>
        <v>26.83</v>
      </c>
      <c r="E306" s="1">
        <v>0</v>
      </c>
      <c r="F306" s="1">
        <v>0</v>
      </c>
      <c r="G306" s="2">
        <f t="shared" si="8"/>
        <v>31.411949999999997</v>
      </c>
      <c r="H306" s="2">
        <f t="shared" si="9"/>
        <v>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49.33</v>
      </c>
      <c r="D307" s="1">
        <f>'PR-RAS'!E312</f>
        <v>26.83</v>
      </c>
      <c r="E307" s="1">
        <v>0</v>
      </c>
      <c r="F307" s="1">
        <v>0</v>
      </c>
      <c r="G307" s="2">
        <f t="shared" si="8"/>
        <v>31.514939999999999</v>
      </c>
      <c r="H307" s="2">
        <f t="shared" si="9"/>
        <v>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49.33</v>
      </c>
      <c r="D308" s="1">
        <f>'PR-RAS'!E313</f>
        <v>26.83</v>
      </c>
      <c r="E308" s="1">
        <v>0</v>
      </c>
      <c r="F308" s="1">
        <v>0</v>
      </c>
      <c r="G308" s="2">
        <f t="shared" si="8"/>
        <v>31.617929999999998</v>
      </c>
      <c r="H308" s="2">
        <f t="shared" si="9"/>
        <v>0.5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52782.86</v>
      </c>
      <c r="D345" s="1">
        <f>'PR-RAS'!E350</f>
        <v>16318.970000000001</v>
      </c>
      <c r="E345" s="1">
        <v>0</v>
      </c>
      <c r="F345" s="1">
        <v>0</v>
      </c>
      <c r="G345" s="2">
        <f t="shared" si="8"/>
        <v>29384.7552</v>
      </c>
      <c r="H345" s="2">
        <f t="shared" si="9"/>
        <v>0.16999999999825377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52782.86</v>
      </c>
      <c r="D358" s="1">
        <f>'PR-RAS'!E363</f>
        <v>16318.970000000001</v>
      </c>
      <c r="E358" s="1">
        <v>0</v>
      </c>
      <c r="F358" s="1">
        <v>0</v>
      </c>
      <c r="G358" s="2">
        <f t="shared" si="8"/>
        <v>30495.225599999998</v>
      </c>
      <c r="H358" s="2">
        <f t="shared" si="9"/>
        <v>0.16999999999825377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2982.47</v>
      </c>
      <c r="D364" s="1">
        <f>'PR-RAS'!E369</f>
        <v>6898.47</v>
      </c>
      <c r="E364" s="1">
        <v>0</v>
      </c>
      <c r="F364" s="1">
        <v>0</v>
      </c>
      <c r="G364" s="2">
        <f t="shared" si="8"/>
        <v>6090.9258300000001</v>
      </c>
      <c r="H364" s="2">
        <f t="shared" si="9"/>
        <v>0.94000000000005457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2982.47</v>
      </c>
      <c r="D365" s="1">
        <f>'PR-RAS'!E370</f>
        <v>4740.66</v>
      </c>
      <c r="E365" s="1">
        <v>0</v>
      </c>
      <c r="F365" s="1">
        <v>0</v>
      </c>
      <c r="G365" s="2">
        <f t="shared" si="8"/>
        <v>4536.8195599999999</v>
      </c>
      <c r="H365" s="2">
        <f t="shared" si="9"/>
        <v>0.80999999999994543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944.1</v>
      </c>
      <c r="E370" s="1">
        <v>0</v>
      </c>
      <c r="F370" s="1">
        <v>0</v>
      </c>
      <c r="G370" s="2">
        <f t="shared" si="8"/>
        <v>696.74580000000003</v>
      </c>
      <c r="H370" s="2">
        <f t="shared" si="9"/>
        <v>0.10000000000002274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1213.71</v>
      </c>
      <c r="E371" s="1">
        <v>0</v>
      </c>
      <c r="F371" s="1">
        <v>0</v>
      </c>
      <c r="G371" s="2">
        <f t="shared" si="8"/>
        <v>898.1454</v>
      </c>
      <c r="H371" s="2">
        <f t="shared" si="9"/>
        <v>0.28999999999996362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49800.39</v>
      </c>
      <c r="D378" s="1">
        <f>'PR-RAS'!E383</f>
        <v>9420.5</v>
      </c>
      <c r="E378" s="1">
        <v>0</v>
      </c>
      <c r="F378" s="1">
        <v>0</v>
      </c>
      <c r="G378" s="2">
        <f t="shared" si="8"/>
        <v>25877.804029999999</v>
      </c>
      <c r="H378" s="2">
        <f t="shared" si="9"/>
        <v>0.88999999999941792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49800.39</v>
      </c>
      <c r="D379" s="1">
        <f>'PR-RAS'!E384</f>
        <v>9420.5</v>
      </c>
      <c r="E379" s="1">
        <v>0</v>
      </c>
      <c r="F379" s="1">
        <v>0</v>
      </c>
      <c r="G379" s="2">
        <f t="shared" si="8"/>
        <v>25946.44542</v>
      </c>
      <c r="H379" s="2">
        <f t="shared" si="9"/>
        <v>0.88999999999941792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52733.53</v>
      </c>
      <c r="D403" s="1">
        <f>'PR-RAS'!E408</f>
        <v>16292.140000000001</v>
      </c>
      <c r="E403" s="1">
        <v>0</v>
      </c>
      <c r="F403" s="1">
        <v>0</v>
      </c>
      <c r="G403" s="2">
        <f t="shared" si="8"/>
        <v>34297.759620000004</v>
      </c>
      <c r="H403" s="2">
        <f t="shared" si="9"/>
        <v>0.61000000000240107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7218.28</v>
      </c>
      <c r="D405" s="1">
        <f>'PR-RAS'!E410</f>
        <v>10200.709999999999</v>
      </c>
      <c r="E405" s="1">
        <v>0</v>
      </c>
      <c r="F405" s="1">
        <v>0</v>
      </c>
      <c r="G405" s="2">
        <f t="shared" si="8"/>
        <v>11158.3588</v>
      </c>
      <c r="H405" s="2">
        <f t="shared" si="9"/>
        <v>0.57000000000061846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1993136.0399999998</v>
      </c>
      <c r="D407" s="1">
        <f>'PR-RAS'!E412</f>
        <v>2496018.9999999995</v>
      </c>
      <c r="E407" s="1">
        <v>0</v>
      </c>
      <c r="F407" s="1">
        <v>0</v>
      </c>
      <c r="G407" s="2">
        <f t="shared" si="8"/>
        <v>2835980.6602399996</v>
      </c>
      <c r="H407" s="2">
        <f t="shared" si="9"/>
        <v>4.0000000270083547E-2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2017829.8100000003</v>
      </c>
      <c r="D408" s="1">
        <f>'PR-RAS'!E413</f>
        <v>2426152.33</v>
      </c>
      <c r="E408" s="1">
        <v>0</v>
      </c>
      <c r="F408" s="1">
        <v>0</v>
      </c>
      <c r="G408" s="2">
        <f t="shared" si="8"/>
        <v>2796144.7292900002</v>
      </c>
      <c r="H408" s="2">
        <f t="shared" si="9"/>
        <v>0.51999999978579581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69866.66999999946</v>
      </c>
      <c r="E409" s="1">
        <v>0</v>
      </c>
      <c r="F409" s="1">
        <v>0</v>
      </c>
      <c r="G409" s="2">
        <f t="shared" si="8"/>
        <v>57011.202719999557</v>
      </c>
      <c r="H409" s="2">
        <f t="shared" si="9"/>
        <v>0.33000000054016709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24693.770000000484</v>
      </c>
      <c r="D410" s="1">
        <f>'PR-RAS'!E415</f>
        <v>0</v>
      </c>
      <c r="E410" s="1">
        <v>0</v>
      </c>
      <c r="F410" s="1">
        <v>0</v>
      </c>
      <c r="G410" s="2">
        <f t="shared" si="8"/>
        <v>10099.751930000197</v>
      </c>
      <c r="H410" s="2">
        <f t="shared" si="9"/>
        <v>0.22999999951571226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121407.23</v>
      </c>
      <c r="D411" s="1">
        <f>'PR-RAS'!E416</f>
        <v>97020.950000000012</v>
      </c>
      <c r="E411" s="1">
        <v>0</v>
      </c>
      <c r="F411" s="1">
        <v>0</v>
      </c>
      <c r="G411" s="2">
        <f t="shared" si="8"/>
        <v>129334.1433</v>
      </c>
      <c r="H411" s="2">
        <f t="shared" si="9"/>
        <v>0.27999999998428393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6350.12</v>
      </c>
      <c r="D413" s="1">
        <f>'PR-RAS'!E418</f>
        <v>4795.3900000000003</v>
      </c>
      <c r="E413" s="1">
        <v>0</v>
      </c>
      <c r="F413" s="1">
        <v>0</v>
      </c>
      <c r="G413" s="2">
        <f t="shared" si="8"/>
        <v>6567.6508000000003</v>
      </c>
      <c r="H413" s="2">
        <f t="shared" si="9"/>
        <v>0.51000000000021828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1993136.0399999998</v>
      </c>
      <c r="D633" s="1">
        <f>'PR-RAS'!E639</f>
        <v>2496018.9999999995</v>
      </c>
      <c r="E633" s="1">
        <v>0</v>
      </c>
      <c r="F633" s="1">
        <v>0</v>
      </c>
      <c r="G633" s="2">
        <f t="shared" si="10"/>
        <v>4414629.9932799991</v>
      </c>
      <c r="H633" s="2">
        <f t="shared" si="11"/>
        <v>4.0000000270083547E-2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2017829.8100000003</v>
      </c>
      <c r="D634" s="1">
        <f>'PR-RAS'!E640</f>
        <v>2426152.33</v>
      </c>
      <c r="E634" s="1">
        <v>0</v>
      </c>
      <c r="F634" s="1">
        <v>0</v>
      </c>
      <c r="G634" s="2">
        <f t="shared" si="10"/>
        <v>4348795.1195100006</v>
      </c>
      <c r="H634" s="2">
        <f t="shared" si="11"/>
        <v>0.51999999978579581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69866.66999999946</v>
      </c>
      <c r="E635" s="1">
        <v>0</v>
      </c>
      <c r="F635" s="1">
        <v>0</v>
      </c>
      <c r="G635" s="2">
        <f t="shared" si="10"/>
        <v>88590.937559999322</v>
      </c>
      <c r="H635" s="2">
        <f t="shared" si="11"/>
        <v>0.33000000054016709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24693.770000000484</v>
      </c>
      <c r="D636" s="1">
        <f>'PR-RAS'!E642</f>
        <v>0</v>
      </c>
      <c r="E636" s="1">
        <v>0</v>
      </c>
      <c r="F636" s="1">
        <v>0</v>
      </c>
      <c r="G636" s="2">
        <f t="shared" si="10"/>
        <v>15680.543950000309</v>
      </c>
      <c r="H636" s="2">
        <f t="shared" si="11"/>
        <v>0.22999999951571226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121407.23</v>
      </c>
      <c r="D637" s="1">
        <f>'PR-RAS'!E643</f>
        <v>97020.950000000012</v>
      </c>
      <c r="E637" s="1">
        <v>0</v>
      </c>
      <c r="F637" s="1">
        <v>0</v>
      </c>
      <c r="G637" s="2">
        <f t="shared" si="10"/>
        <v>200625.64668000001</v>
      </c>
      <c r="H637" s="2">
        <f t="shared" si="11"/>
        <v>0.27999999998428393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96713.459999999512</v>
      </c>
      <c r="D639" s="1">
        <f>'PR-RAS'!E645</f>
        <v>166887.61999999947</v>
      </c>
      <c r="E639" s="1">
        <v>0</v>
      </c>
      <c r="F639" s="1">
        <v>0</v>
      </c>
      <c r="G639" s="2">
        <f t="shared" si="10"/>
        <v>274651.79059999902</v>
      </c>
      <c r="H639" s="2">
        <f t="shared" si="11"/>
        <v>0.84000000004016329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126243.59</v>
      </c>
      <c r="D641" s="1">
        <f>'PR-RAS'!E647</f>
        <v>152015.48000000001</v>
      </c>
      <c r="E641" s="1">
        <v>0</v>
      </c>
      <c r="F641" s="1">
        <v>0</v>
      </c>
      <c r="G641" s="2">
        <f t="shared" si="10"/>
        <v>275375.71200000006</v>
      </c>
      <c r="H641" s="2">
        <f t="shared" si="11"/>
        <v>0.89000000001396984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144634.04999999999</v>
      </c>
      <c r="D642" s="1">
        <f>'PR-RAS'!E649</f>
        <v>134651.12</v>
      </c>
      <c r="E642" s="1">
        <v>0</v>
      </c>
      <c r="F642" s="1">
        <v>0</v>
      </c>
      <c r="G642" s="2">
        <f t="shared" si="10"/>
        <v>265333.16188999999</v>
      </c>
      <c r="H642" s="2">
        <f t="shared" si="11"/>
        <v>0.16999999998370185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566845.31000000006</v>
      </c>
      <c r="D643" s="1">
        <f>'PR-RAS'!E650</f>
        <v>804509.27</v>
      </c>
      <c r="E643" s="1">
        <v>0</v>
      </c>
      <c r="F643" s="1">
        <v>0</v>
      </c>
      <c r="G643" s="2">
        <f t="shared" si="10"/>
        <v>1396904.5917</v>
      </c>
      <c r="H643" s="2">
        <f t="shared" si="11"/>
        <v>0.58000000007450581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576828.24</v>
      </c>
      <c r="D644" s="1">
        <f>'PR-RAS'!E651</f>
        <v>702280.78</v>
      </c>
      <c r="E644" s="1">
        <v>0</v>
      </c>
      <c r="F644" s="1">
        <v>0</v>
      </c>
      <c r="G644" s="2">
        <f t="shared" si="10"/>
        <v>1274033.6414000001</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134651.12000000011</v>
      </c>
      <c r="D645" s="1">
        <f>'PR-RAS'!E652</f>
        <v>236879.61</v>
      </c>
      <c r="E645" s="1">
        <v>0</v>
      </c>
      <c r="F645" s="1">
        <v>0</v>
      </c>
      <c r="G645" s="2">
        <f t="shared" si="10"/>
        <v>391816.25896000006</v>
      </c>
      <c r="H645" s="2">
        <f t="shared" si="11"/>
        <v>0.51000000012572855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97</v>
      </c>
      <c r="D647" s="1">
        <f>'PR-RAS'!E654</f>
        <v>103</v>
      </c>
      <c r="E647" s="1">
        <v>0</v>
      </c>
      <c r="F647" s="1">
        <v>0</v>
      </c>
      <c r="G647" s="2">
        <f t="shared" si="10"/>
        <v>195.738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83</v>
      </c>
      <c r="D649" s="1">
        <f>'PR-RAS'!E656</f>
        <v>92</v>
      </c>
      <c r="E649" s="1">
        <v>0</v>
      </c>
      <c r="F649" s="1">
        <v>0</v>
      </c>
      <c r="G649" s="2">
        <f t="shared" si="10"/>
        <v>173.01600000000002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16274.7</v>
      </c>
      <c r="D662" s="1">
        <f>'PR-RAS'!E669</f>
        <v>16977.48</v>
      </c>
      <c r="E662" s="1">
        <v>0</v>
      </c>
      <c r="F662" s="1">
        <v>0</v>
      </c>
      <c r="G662" s="2">
        <f t="shared" si="10"/>
        <v>33201.805260000001</v>
      </c>
      <c r="H662" s="2">
        <f t="shared" si="11"/>
        <v>0.77999999999883585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1590605.89</v>
      </c>
      <c r="D668" s="1">
        <f>'PR-RAS'!E675</f>
        <v>2036380.65</v>
      </c>
      <c r="E668" s="1">
        <v>0</v>
      </c>
      <c r="F668" s="1">
        <v>0</v>
      </c>
      <c r="G668" s="2">
        <f t="shared" si="10"/>
        <v>3777465.91573</v>
      </c>
      <c r="H668" s="2">
        <f t="shared" si="11"/>
        <v>0.46000000019557774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48429.09</v>
      </c>
      <c r="D670" s="1">
        <f>'PR-RAS'!E677</f>
        <v>1232</v>
      </c>
      <c r="E670" s="1">
        <v>0</v>
      </c>
      <c r="F670" s="1">
        <v>0</v>
      </c>
      <c r="G670" s="2">
        <f t="shared" si="10"/>
        <v>34047.477209999997</v>
      </c>
      <c r="H670" s="2">
        <f t="shared" si="11"/>
        <v>8.999999999650754E-2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2714.53</v>
      </c>
      <c r="D687" s="1">
        <f>'PR-RAS'!E694</f>
        <v>6267.4</v>
      </c>
      <c r="E687" s="1">
        <v>0</v>
      </c>
      <c r="F687" s="1">
        <v>0</v>
      </c>
      <c r="G687" s="2">
        <f t="shared" si="10"/>
        <v>10461.04038</v>
      </c>
      <c r="H687" s="2">
        <f t="shared" si="11"/>
        <v>0.86999999999943611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92262.56</v>
      </c>
      <c r="D703" s="1">
        <f>'PR-RAS'!E710</f>
        <v>90660.4</v>
      </c>
      <c r="E703" s="1">
        <v>0</v>
      </c>
      <c r="F703" s="1">
        <v>0</v>
      </c>
      <c r="G703" s="2">
        <f t="shared" si="10"/>
        <v>192055.51871999999</v>
      </c>
      <c r="H703" s="2">
        <f t="shared" si="11"/>
        <v>0.83999999999650754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7465.66</v>
      </c>
      <c r="D705" s="1">
        <f>'PR-RAS'!E712</f>
        <v>64725.26</v>
      </c>
      <c r="E705" s="1">
        <v>0</v>
      </c>
      <c r="F705" s="1">
        <v>0</v>
      </c>
      <c r="G705" s="2">
        <f t="shared" si="10"/>
        <v>96388.990719999987</v>
      </c>
      <c r="H705" s="2">
        <f t="shared" si="11"/>
        <v>0.60000000000218279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2200.67</v>
      </c>
      <c r="D709" s="1">
        <f>'PR-RAS'!E716</f>
        <v>2222.2399999999998</v>
      </c>
      <c r="E709" s="1">
        <v>0</v>
      </c>
      <c r="F709" s="1">
        <v>0</v>
      </c>
      <c r="G709" s="2">
        <f t="shared" si="10"/>
        <v>4704.7661999999991</v>
      </c>
      <c r="H709" s="2">
        <f t="shared" si="11"/>
        <v>0.56999999999970896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5616.05</v>
      </c>
      <c r="D710" s="1">
        <f>'PR-RAS'!E717</f>
        <v>2427.0300000000002</v>
      </c>
      <c r="E710" s="1">
        <v>0</v>
      </c>
      <c r="F710" s="1">
        <v>0</v>
      </c>
      <c r="G710" s="2">
        <f t="shared" si="10"/>
        <v>7423.3079900000002</v>
      </c>
      <c r="H710" s="2">
        <f t="shared" si="11"/>
        <v>8.0000000000381988E-2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20987.1</v>
      </c>
      <c r="D711" s="1">
        <f>'PR-RAS'!E718</f>
        <v>23304.84</v>
      </c>
      <c r="E711" s="1">
        <v>0</v>
      </c>
      <c r="F711" s="1">
        <v>0</v>
      </c>
      <c r="G711" s="2">
        <f t="shared" si="10"/>
        <v>47993.713799999998</v>
      </c>
      <c r="H711" s="2">
        <f t="shared" si="11"/>
        <v>0.25999999999839929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751.21</v>
      </c>
      <c r="D713" s="1">
        <f>'PR-RAS'!E720</f>
        <v>3026.13</v>
      </c>
      <c r="E713" s="1">
        <v>0</v>
      </c>
      <c r="F713" s="1">
        <v>0</v>
      </c>
      <c r="G713" s="2">
        <f t="shared" si="10"/>
        <v>4844.0706399999999</v>
      </c>
      <c r="H713" s="2">
        <f t="shared" si="11"/>
        <v>0.34000000000014552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205.88</v>
      </c>
      <c r="D715" s="1">
        <f>'PR-RAS'!E722</f>
        <v>205.87</v>
      </c>
      <c r="E715" s="1">
        <v>0</v>
      </c>
      <c r="F715" s="1">
        <v>0</v>
      </c>
      <c r="G715" s="2">
        <f t="shared" si="10"/>
        <v>440.98068000000001</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132.72</v>
      </c>
      <c r="E716" s="1">
        <v>0</v>
      </c>
      <c r="F716" s="1">
        <v>0</v>
      </c>
      <c r="G716" s="2">
        <f t="shared" si="10"/>
        <v>189.78959999999998</v>
      </c>
      <c r="H716" s="2">
        <f t="shared" si="11"/>
        <v>0.28000000000000114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183.16</v>
      </c>
      <c r="D718" s="1">
        <f>'PR-RAS'!E725</f>
        <v>0</v>
      </c>
      <c r="E718" s="1">
        <v>0</v>
      </c>
      <c r="F718" s="1">
        <v>0</v>
      </c>
      <c r="G718" s="2">
        <f t="shared" si="10"/>
        <v>131.32571999999999</v>
      </c>
      <c r="H718" s="2">
        <f t="shared" si="11"/>
        <v>0.15999999999999659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174.24</v>
      </c>
      <c r="D719" s="1">
        <f>'PR-RAS'!E726</f>
        <v>0</v>
      </c>
      <c r="E719" s="1">
        <v>0</v>
      </c>
      <c r="F719" s="1">
        <v>0</v>
      </c>
      <c r="G719" s="2">
        <f t="shared" si="10"/>
        <v>125.10432</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121.36</v>
      </c>
      <c r="D816" s="1">
        <f>'PR-RAS'!E823</f>
        <v>110.32</v>
      </c>
      <c r="E816" s="1">
        <v>0</v>
      </c>
      <c r="F816" s="1">
        <v>0</v>
      </c>
      <c r="G816" s="2">
        <f t="shared" si="18"/>
        <v>278.72999999999996</v>
      </c>
      <c r="H816" s="2">
        <f t="shared" si="19"/>
        <v>0.67999999999999261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56904.7</v>
      </c>
      <c r="D821" s="1">
        <f>'PR-RAS'!E828</f>
        <v>105346.72</v>
      </c>
      <c r="E821" s="1">
        <v>0</v>
      </c>
      <c r="F821" s="1">
        <v>0</v>
      </c>
      <c r="G821" s="2">
        <f t="shared" si="18"/>
        <v>219430.4748</v>
      </c>
      <c r="H821" s="2">
        <f t="shared" si="19"/>
        <v>0.58000000000174623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7251172.9400000004</v>
      </c>
      <c r="D984" s="6">
        <f>BILANCA!E6</f>
        <v>7246214.3699999992</v>
      </c>
      <c r="E984" s="6">
        <v>0</v>
      </c>
      <c r="F984" s="6">
        <v>0</v>
      </c>
      <c r="G984" s="7">
        <f t="shared" ref="G984:G1241" si="22">B984/1000*C984+B984/500*D984</f>
        <v>21743.60168</v>
      </c>
      <c r="H984" s="7">
        <f t="shared" si="19"/>
        <v>0.4299999987706542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6964979.4100000001</v>
      </c>
      <c r="D985" s="1">
        <f>BILANCA!E7</f>
        <v>6835836.8299999991</v>
      </c>
      <c r="E985" s="1">
        <v>0</v>
      </c>
      <c r="F985" s="1">
        <v>0</v>
      </c>
      <c r="G985" s="2">
        <f t="shared" si="22"/>
        <v>41273.306140000001</v>
      </c>
      <c r="H985" s="2">
        <f t="shared" si="19"/>
        <v>0.58000000100582838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6964979.4100000001</v>
      </c>
      <c r="D990" s="1">
        <f>BILANCA!E12</f>
        <v>6835836.8299999991</v>
      </c>
      <c r="E990" s="1">
        <v>0</v>
      </c>
      <c r="F990" s="1">
        <v>0</v>
      </c>
      <c r="G990" s="2">
        <f t="shared" si="22"/>
        <v>144456.57149</v>
      </c>
      <c r="H990" s="2">
        <f t="shared" si="19"/>
        <v>0.58000000100582838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6840499.4299999997</v>
      </c>
      <c r="D991" s="1">
        <f>BILANCA!E13</f>
        <v>6742538.8399999999</v>
      </c>
      <c r="E991" s="1">
        <v>0</v>
      </c>
      <c r="F991" s="1">
        <v>0</v>
      </c>
      <c r="G991" s="2">
        <f t="shared" si="22"/>
        <v>162604.61687999999</v>
      </c>
      <c r="H991" s="2">
        <f t="shared" si="19"/>
        <v>0.58999999985098839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7753726.1200000001</v>
      </c>
      <c r="D993" s="1">
        <f>BILANCA!E15</f>
        <v>7753726.1200000001</v>
      </c>
      <c r="E993" s="1">
        <v>0</v>
      </c>
      <c r="F993" s="1">
        <v>0</v>
      </c>
      <c r="G993" s="2">
        <f t="shared" si="22"/>
        <v>232611.78360000002</v>
      </c>
      <c r="H993" s="2">
        <f t="shared" si="19"/>
        <v>0.24000000022351742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913226.69</v>
      </c>
      <c r="D996" s="1">
        <f>BILANCA!E18</f>
        <v>1011187.28</v>
      </c>
      <c r="E996" s="1">
        <v>0</v>
      </c>
      <c r="F996" s="1">
        <v>0</v>
      </c>
      <c r="G996" s="2">
        <f t="shared" si="22"/>
        <v>38162.816249999996</v>
      </c>
      <c r="H996" s="2">
        <f t="shared" si="19"/>
        <v>0.59000000008381903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120536.74000000005</v>
      </c>
      <c r="D997" s="1">
        <f>BILANCA!E19</f>
        <v>91434.349999999977</v>
      </c>
      <c r="E997" s="1">
        <v>0</v>
      </c>
      <c r="F997" s="1">
        <v>0</v>
      </c>
      <c r="G997" s="2">
        <f t="shared" si="22"/>
        <v>4247.67616</v>
      </c>
      <c r="H997" s="2">
        <f t="shared" si="19"/>
        <v>0.6099999999278225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417554.93</v>
      </c>
      <c r="D998" s="1">
        <f>BILANCA!E20</f>
        <v>511708.59</v>
      </c>
      <c r="E998" s="1">
        <v>0</v>
      </c>
      <c r="F998" s="1">
        <v>0</v>
      </c>
      <c r="G998" s="2">
        <f t="shared" si="22"/>
        <v>21614.58165</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537.52</v>
      </c>
      <c r="D999" s="1">
        <f>BILANCA!E21</f>
        <v>537.52</v>
      </c>
      <c r="E999" s="1">
        <v>0</v>
      </c>
      <c r="F999" s="1">
        <v>0</v>
      </c>
      <c r="G999" s="2">
        <f t="shared" si="22"/>
        <v>25.80096</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8980.75</v>
      </c>
      <c r="D1000" s="1">
        <f>BILANCA!E22</f>
        <v>8980.75</v>
      </c>
      <c r="E1000" s="1">
        <v>0</v>
      </c>
      <c r="F1000" s="1">
        <v>0</v>
      </c>
      <c r="G1000" s="2">
        <f t="shared" si="22"/>
        <v>458.01825000000002</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88233.08</v>
      </c>
      <c r="D1004" s="1">
        <f>BILANCA!E26</f>
        <v>90390.89</v>
      </c>
      <c r="E1004" s="1">
        <v>0</v>
      </c>
      <c r="F1004" s="1">
        <v>0</v>
      </c>
      <c r="G1004" s="2">
        <f t="shared" si="22"/>
        <v>5649.3120600000002</v>
      </c>
      <c r="H1004" s="2">
        <f t="shared" si="19"/>
        <v>0.19000000000232831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394769.54</v>
      </c>
      <c r="D1006" s="1">
        <f>BILANCA!E28</f>
        <v>520183.4</v>
      </c>
      <c r="E1006" s="1">
        <v>0</v>
      </c>
      <c r="F1006" s="1">
        <v>0</v>
      </c>
      <c r="G1006" s="2">
        <f t="shared" si="22"/>
        <v>33008.135820000003</v>
      </c>
      <c r="H1006" s="2">
        <f t="shared" si="19"/>
        <v>0.86000000004423782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3943.2400000000198</v>
      </c>
      <c r="D1013" s="1">
        <f>BILANCA!E35</f>
        <v>1863.6399999999849</v>
      </c>
      <c r="E1013" s="1">
        <v>0</v>
      </c>
      <c r="F1013" s="1">
        <v>0</v>
      </c>
      <c r="G1013" s="2">
        <f t="shared" si="22"/>
        <v>230.11559999999969</v>
      </c>
      <c r="H1013" s="2">
        <f t="shared" si="19"/>
        <v>0.6000000000349246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200391.89</v>
      </c>
      <c r="D1014" s="1">
        <f>BILANCA!E36</f>
        <v>176512.43</v>
      </c>
      <c r="E1014" s="1">
        <v>0</v>
      </c>
      <c r="F1014" s="1">
        <v>0</v>
      </c>
      <c r="G1014" s="2">
        <f t="shared" si="22"/>
        <v>17155.919249999999</v>
      </c>
      <c r="H1014" s="2">
        <f t="shared" si="19"/>
        <v>0.53999999997904524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196448.65</v>
      </c>
      <c r="D1018" s="1">
        <f>BILANCA!E40</f>
        <v>174648.79</v>
      </c>
      <c r="E1018" s="1">
        <v>0</v>
      </c>
      <c r="F1018" s="1">
        <v>0</v>
      </c>
      <c r="G1018" s="2">
        <f t="shared" si="22"/>
        <v>19101.118050000005</v>
      </c>
      <c r="H1018" s="2">
        <f t="shared" si="19"/>
        <v>0.55999999999767169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36693.839999999997</v>
      </c>
      <c r="D1032" s="1">
        <f>BILANCA!E54</f>
        <v>37716.879999999997</v>
      </c>
      <c r="E1032" s="1">
        <v>0</v>
      </c>
      <c r="F1032" s="1">
        <v>0</v>
      </c>
      <c r="G1032" s="2">
        <f t="shared" si="22"/>
        <v>5494.2523999999994</v>
      </c>
      <c r="H1032" s="2">
        <f t="shared" si="19"/>
        <v>0.2800000000061118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36693.839999999997</v>
      </c>
      <c r="D1033" s="1">
        <f>BILANCA!E55</f>
        <v>37716.879999999997</v>
      </c>
      <c r="E1033" s="1">
        <v>0</v>
      </c>
      <c r="F1033" s="1">
        <v>0</v>
      </c>
      <c r="G1033" s="2">
        <f t="shared" si="22"/>
        <v>5606.38</v>
      </c>
      <c r="H1033" s="2">
        <f t="shared" si="19"/>
        <v>0.2800000000061118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286193.53000000003</v>
      </c>
      <c r="D1046" s="1">
        <f>BILANCA!E68</f>
        <v>410377.54</v>
      </c>
      <c r="E1046" s="1">
        <v>0</v>
      </c>
      <c r="F1046" s="1">
        <v>0</v>
      </c>
      <c r="G1046" s="2">
        <f t="shared" si="22"/>
        <v>69737.762430000002</v>
      </c>
      <c r="H1046" s="2">
        <f t="shared" si="19"/>
        <v>0.92999999999301508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134651.12</v>
      </c>
      <c r="D1047" s="1">
        <f>BILANCA!E69</f>
        <v>236879.61</v>
      </c>
      <c r="E1047" s="1">
        <v>0</v>
      </c>
      <c r="F1047" s="1">
        <v>0</v>
      </c>
      <c r="G1047" s="2">
        <f t="shared" si="22"/>
        <v>38938.261759999994</v>
      </c>
      <c r="H1047" s="2">
        <f t="shared" si="19"/>
        <v>0.51000000000931323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134647.69</v>
      </c>
      <c r="D1048" s="1">
        <f>BILANCA!E70</f>
        <v>236874.65</v>
      </c>
      <c r="E1048" s="1">
        <v>0</v>
      </c>
      <c r="F1048" s="1">
        <v>0</v>
      </c>
      <c r="G1048" s="2">
        <f t="shared" si="22"/>
        <v>39545.804349999999</v>
      </c>
      <c r="H1048" s="2">
        <f t="shared" si="19"/>
        <v>0.66000000000349246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134647.69</v>
      </c>
      <c r="D1050" s="1">
        <f>BILANCA!E72</f>
        <v>236874.65</v>
      </c>
      <c r="E1050" s="1">
        <v>0</v>
      </c>
      <c r="F1050" s="1">
        <v>0</v>
      </c>
      <c r="G1050" s="2">
        <f t="shared" si="22"/>
        <v>40762.598330000001</v>
      </c>
      <c r="H1050" s="2">
        <f t="shared" si="19"/>
        <v>0.66000000000349246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3.43</v>
      </c>
      <c r="D1054" s="1">
        <f>BILANCA!E76</f>
        <v>4.96</v>
      </c>
      <c r="E1054" s="1">
        <v>0</v>
      </c>
      <c r="F1054" s="1">
        <v>0</v>
      </c>
      <c r="G1054" s="2">
        <f t="shared" si="22"/>
        <v>0.94784999999999997</v>
      </c>
      <c r="H1054" s="2">
        <f t="shared" si="19"/>
        <v>0.4700000000000002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19208.150000000001</v>
      </c>
      <c r="D1056" s="1">
        <f>BILANCA!E78</f>
        <v>16874.68</v>
      </c>
      <c r="E1056" s="1">
        <v>0</v>
      </c>
      <c r="F1056" s="1">
        <v>0</v>
      </c>
      <c r="G1056" s="2">
        <f t="shared" si="22"/>
        <v>3865.8982299999998</v>
      </c>
      <c r="H1056" s="2">
        <f t="shared" si="19"/>
        <v>0.47000000000116415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19208.150000000001</v>
      </c>
      <c r="D1064" s="1">
        <f>BILANCA!E86</f>
        <v>16874.68</v>
      </c>
      <c r="E1064" s="1">
        <v>0</v>
      </c>
      <c r="F1064" s="1">
        <v>0</v>
      </c>
      <c r="G1064" s="2">
        <f t="shared" si="22"/>
        <v>4289.5583100000003</v>
      </c>
      <c r="H1064" s="2">
        <f t="shared" si="19"/>
        <v>0.47000000000116415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6090.67</v>
      </c>
      <c r="D1124" s="1">
        <f>BILANCA!E146</f>
        <v>4607.7700000000004</v>
      </c>
      <c r="E1124" s="1">
        <v>0</v>
      </c>
      <c r="F1124" s="1">
        <v>0</v>
      </c>
      <c r="G1124" s="2">
        <f t="shared" si="22"/>
        <v>2158.1756099999998</v>
      </c>
      <c r="H1124" s="2">
        <f t="shared" si="23"/>
        <v>0.55999999999949068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2030.02</v>
      </c>
      <c r="D1137" s="1">
        <f>BILANCA!E159</f>
        <v>1192.1400000000001</v>
      </c>
      <c r="E1137" s="1">
        <v>0</v>
      </c>
      <c r="F1137" s="1">
        <v>0</v>
      </c>
      <c r="G1137" s="2">
        <f t="shared" si="22"/>
        <v>679.80220000000008</v>
      </c>
      <c r="H1137" s="2">
        <f t="shared" si="23"/>
        <v>0.16000000000008185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4060.65</v>
      </c>
      <c r="D1138" s="1">
        <f>BILANCA!E160</f>
        <v>3415.63</v>
      </c>
      <c r="E1138" s="1">
        <v>0</v>
      </c>
      <c r="F1138" s="1">
        <v>0</v>
      </c>
      <c r="G1138" s="2">
        <f t="shared" si="22"/>
        <v>1688.24605</v>
      </c>
      <c r="H1138" s="2">
        <f t="shared" si="23"/>
        <v>0.71999999999979991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126243.59</v>
      </c>
      <c r="D1148" s="1">
        <f>BILANCA!E170</f>
        <v>152015.48000000001</v>
      </c>
      <c r="E1148" s="1">
        <v>0</v>
      </c>
      <c r="F1148" s="1">
        <v>0</v>
      </c>
      <c r="G1148" s="2">
        <f t="shared" si="22"/>
        <v>70995.300750000009</v>
      </c>
      <c r="H1148" s="2">
        <f t="shared" si="23"/>
        <v>0.89000000001396984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126243.59</v>
      </c>
      <c r="D1151" s="1">
        <f>BILANCA!E173</f>
        <v>152015.48000000001</v>
      </c>
      <c r="E1151" s="1">
        <v>0</v>
      </c>
      <c r="F1151" s="1">
        <v>0</v>
      </c>
      <c r="G1151" s="2">
        <f t="shared" si="22"/>
        <v>72286.124400000001</v>
      </c>
      <c r="H1151" s="2">
        <f t="shared" si="23"/>
        <v>0.89000000001396984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7251172.9399999995</v>
      </c>
      <c r="D1152" s="1">
        <f>BILANCA!E175</f>
        <v>7246214.3699999992</v>
      </c>
      <c r="E1152" s="1">
        <v>0</v>
      </c>
      <c r="F1152" s="1">
        <v>0</v>
      </c>
      <c r="G1152" s="2">
        <f t="shared" si="22"/>
        <v>3674668.6839199997</v>
      </c>
      <c r="H1152" s="2">
        <f t="shared" si="23"/>
        <v>0.42999999970197678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183130.17</v>
      </c>
      <c r="D1153" s="1">
        <f>BILANCA!E176</f>
        <v>238694.77</v>
      </c>
      <c r="E1153" s="1">
        <v>0</v>
      </c>
      <c r="F1153" s="1">
        <v>0</v>
      </c>
      <c r="G1153" s="2">
        <f t="shared" si="22"/>
        <v>112288.35070000001</v>
      </c>
      <c r="H1153" s="2">
        <f t="shared" si="23"/>
        <v>0.40000000002328306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183130.17</v>
      </c>
      <c r="D1154" s="1">
        <f>BILANCA!E177</f>
        <v>233954.11</v>
      </c>
      <c r="E1154" s="1">
        <v>0</v>
      </c>
      <c r="F1154" s="1">
        <v>0</v>
      </c>
      <c r="G1154" s="2">
        <f t="shared" si="22"/>
        <v>111327.56469</v>
      </c>
      <c r="H1154" s="2">
        <f t="shared" si="23"/>
        <v>0.27999999999883585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124579.08</v>
      </c>
      <c r="D1155" s="1">
        <f>BILANCA!E178</f>
        <v>156244.81</v>
      </c>
      <c r="E1155" s="1">
        <v>0</v>
      </c>
      <c r="F1155" s="1">
        <v>0</v>
      </c>
      <c r="G1155" s="2">
        <f t="shared" si="22"/>
        <v>75175.816399999996</v>
      </c>
      <c r="H1155" s="2">
        <f t="shared" si="23"/>
        <v>0.27000000000407454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39132.230000000003</v>
      </c>
      <c r="D1156" s="1">
        <f>BILANCA!E179</f>
        <v>60768.44</v>
      </c>
      <c r="E1156" s="1">
        <v>0</v>
      </c>
      <c r="F1156" s="1">
        <v>0</v>
      </c>
      <c r="G1156" s="2">
        <f t="shared" si="22"/>
        <v>27795.756029999997</v>
      </c>
      <c r="H1156" s="2">
        <f t="shared" si="23"/>
        <v>0.67000000000552973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130.69999999999999</v>
      </c>
      <c r="D1157" s="1">
        <f>BILANCA!E180</f>
        <v>127.81</v>
      </c>
      <c r="E1157" s="1">
        <v>0</v>
      </c>
      <c r="F1157" s="1">
        <v>0</v>
      </c>
      <c r="G1157" s="2">
        <f t="shared" si="22"/>
        <v>67.219679999999997</v>
      </c>
      <c r="H1157" s="2">
        <f t="shared" si="23"/>
        <v>0.49000000000000909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130.69999999999999</v>
      </c>
      <c r="D1160" s="1">
        <f>BILANCA!E183</f>
        <v>127.81</v>
      </c>
      <c r="E1160" s="1">
        <v>0</v>
      </c>
      <c r="F1160" s="1">
        <v>0</v>
      </c>
      <c r="G1160" s="2">
        <f t="shared" si="22"/>
        <v>68.37863999999999</v>
      </c>
      <c r="H1160" s="2">
        <f t="shared" si="23"/>
        <v>0.49000000000000909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19288.16</v>
      </c>
      <c r="D1165" s="1">
        <f>BILANCA!E188</f>
        <v>16813.05</v>
      </c>
      <c r="E1165" s="1">
        <v>0</v>
      </c>
      <c r="F1165" s="1">
        <v>0</v>
      </c>
      <c r="G1165" s="2">
        <f t="shared" si="22"/>
        <v>9630.3953199999996</v>
      </c>
      <c r="H1165" s="2">
        <f t="shared" si="23"/>
        <v>0.20999999999912689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4740.66</v>
      </c>
      <c r="E1166" s="1">
        <v>0</v>
      </c>
      <c r="F1166" s="1">
        <v>0</v>
      </c>
      <c r="G1166" s="2">
        <f t="shared" si="22"/>
        <v>1735.0815599999999</v>
      </c>
      <c r="H1166" s="2">
        <f t="shared" si="23"/>
        <v>0.34000000000014552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7068042.7699999996</v>
      </c>
      <c r="D1214" s="1">
        <f>BILANCA!E237</f>
        <v>7007519.5999999996</v>
      </c>
      <c r="E1214" s="1">
        <v>0</v>
      </c>
      <c r="F1214" s="1">
        <v>0</v>
      </c>
      <c r="G1214" s="2">
        <f t="shared" si="22"/>
        <v>4870191.9350699997</v>
      </c>
      <c r="H1214" s="2">
        <f t="shared" si="23"/>
        <v>0.63000000081956387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6964979.1999999993</v>
      </c>
      <c r="D1215" s="1">
        <f>BILANCA!E238</f>
        <v>6835836.5899999999</v>
      </c>
      <c r="E1215" s="1">
        <v>0</v>
      </c>
      <c r="F1215" s="1">
        <v>0</v>
      </c>
      <c r="G1215" s="2">
        <f t="shared" si="22"/>
        <v>4787703.3521599993</v>
      </c>
      <c r="H1215" s="2">
        <f t="shared" si="23"/>
        <v>0.60999999940395355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6964979.1999999993</v>
      </c>
      <c r="D1216" s="1">
        <f>BILANCA!E239</f>
        <v>6835836.5899999999</v>
      </c>
      <c r="E1216" s="1">
        <v>0</v>
      </c>
      <c r="F1216" s="1">
        <v>0</v>
      </c>
      <c r="G1216" s="2">
        <f t="shared" si="22"/>
        <v>4808340.0045400001</v>
      </c>
      <c r="H1216" s="2">
        <f t="shared" si="23"/>
        <v>0.60999999940395355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6964830.5199999996</v>
      </c>
      <c r="D1217" s="1">
        <f>BILANCA!E240</f>
        <v>6835687.9100000001</v>
      </c>
      <c r="E1217" s="1">
        <v>0</v>
      </c>
      <c r="F1217" s="1">
        <v>0</v>
      </c>
      <c r="G1217" s="2">
        <f t="shared" si="22"/>
        <v>4828872.2835600004</v>
      </c>
      <c r="H1217" s="2">
        <f t="shared" si="23"/>
        <v>0.57000000029802322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148.68</v>
      </c>
      <c r="D1218" s="1">
        <f>BILANCA!E241</f>
        <v>148.68</v>
      </c>
      <c r="E1218" s="1">
        <v>0</v>
      </c>
      <c r="F1218" s="1">
        <v>0</v>
      </c>
      <c r="G1218" s="2">
        <f t="shared" si="22"/>
        <v>104.8194</v>
      </c>
      <c r="H1218" s="2">
        <f t="shared" si="23"/>
        <v>0.63999999999998636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96713.459999999992</v>
      </c>
      <c r="D1222" s="1">
        <f>BILANCA!E245</f>
        <v>166887.62</v>
      </c>
      <c r="E1222" s="1">
        <v>0</v>
      </c>
      <c r="F1222" s="1">
        <v>0</v>
      </c>
      <c r="G1222" s="2">
        <f t="shared" si="22"/>
        <v>102886.7993</v>
      </c>
      <c r="H1222" s="2">
        <f t="shared" si="23"/>
        <v>0.83999999999650754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106914.17</v>
      </c>
      <c r="D1223" s="1">
        <f>BILANCA!E246</f>
        <v>177088.33</v>
      </c>
      <c r="E1223" s="1">
        <v>0</v>
      </c>
      <c r="F1223" s="1">
        <v>0</v>
      </c>
      <c r="G1223" s="2">
        <f t="shared" si="22"/>
        <v>110661.79919999999</v>
      </c>
      <c r="H1223" s="2">
        <f t="shared" si="23"/>
        <v>0.49999999998544808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106914.17</v>
      </c>
      <c r="D1224" s="1">
        <f>BILANCA!E247</f>
        <v>177088.33</v>
      </c>
      <c r="E1224" s="1">
        <v>0</v>
      </c>
      <c r="F1224" s="1">
        <v>0</v>
      </c>
      <c r="G1224" s="2">
        <f t="shared" si="22"/>
        <v>111122.89002999998</v>
      </c>
      <c r="H1224" s="2">
        <f t="shared" si="23"/>
        <v>0.49999999998544808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10200.709999999999</v>
      </c>
      <c r="D1227" s="1">
        <f>BILANCA!E250</f>
        <v>10200.709999999999</v>
      </c>
      <c r="E1227" s="1">
        <v>0</v>
      </c>
      <c r="F1227" s="1">
        <v>0</v>
      </c>
      <c r="G1227" s="2">
        <f t="shared" si="22"/>
        <v>7466.9197199999999</v>
      </c>
      <c r="H1227" s="2">
        <f t="shared" si="23"/>
        <v>0.58000000000174623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10200.709999999999</v>
      </c>
      <c r="D1229" s="1">
        <f>BILANCA!E252</f>
        <v>10200.709999999999</v>
      </c>
      <c r="E1229" s="1">
        <v>0</v>
      </c>
      <c r="F1229" s="1">
        <v>0</v>
      </c>
      <c r="G1229" s="2">
        <f t="shared" si="22"/>
        <v>7528.1239800000003</v>
      </c>
      <c r="H1229" s="2">
        <f t="shared" si="23"/>
        <v>0.58000000000174623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6350.11</v>
      </c>
      <c r="D1232" s="1">
        <f>BILANCA!E255</f>
        <v>4795.3900000000003</v>
      </c>
      <c r="E1232" s="1">
        <v>0</v>
      </c>
      <c r="F1232" s="1">
        <v>0</v>
      </c>
      <c r="G1232" s="2">
        <f t="shared" si="22"/>
        <v>3969.28161</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115370.06</v>
      </c>
      <c r="D1236" s="1">
        <f>BILANCA!E259</f>
        <v>14051.33</v>
      </c>
      <c r="E1236" s="1">
        <v>0</v>
      </c>
      <c r="F1236" s="1">
        <v>0</v>
      </c>
      <c r="G1236" s="2">
        <f t="shared" si="22"/>
        <v>36298.598160000001</v>
      </c>
      <c r="H1236" s="2">
        <f t="shared" si="23"/>
        <v>0.38999999999759893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115370.06</v>
      </c>
      <c r="D1237" s="1">
        <f>BILANCA!E260</f>
        <v>14051.33</v>
      </c>
      <c r="E1237" s="1">
        <v>0</v>
      </c>
      <c r="F1237" s="1">
        <v>0</v>
      </c>
      <c r="G1237" s="2">
        <f t="shared" si="22"/>
        <v>36442.070879999999</v>
      </c>
      <c r="H1237" s="2">
        <f t="shared" si="23"/>
        <v>0.38999999999759893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6090.67</v>
      </c>
      <c r="D1240" s="1">
        <f>BILANCA!E264</f>
        <v>4607.7700000000004</v>
      </c>
      <c r="E1240" s="1">
        <v>0</v>
      </c>
      <c r="F1240" s="1">
        <v>0</v>
      </c>
      <c r="G1240" s="2">
        <f t="shared" si="22"/>
        <v>3933.6959700000007</v>
      </c>
      <c r="H1240" s="2">
        <f t="shared" si="23"/>
        <v>0.55999999999949068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19208.150000000001</v>
      </c>
      <c r="D1244" s="1">
        <f>BILANCA!E268</f>
        <v>16763.2</v>
      </c>
      <c r="E1244" s="1">
        <v>0</v>
      </c>
      <c r="F1244" s="1">
        <v>0</v>
      </c>
      <c r="G1244" s="2">
        <f t="shared" si="24"/>
        <v>13763.717550000001</v>
      </c>
      <c r="H1244" s="2">
        <f t="shared" si="23"/>
        <v>0.35000000000218279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111.48</v>
      </c>
      <c r="E1245" s="1">
        <v>0</v>
      </c>
      <c r="F1245" s="1">
        <v>0</v>
      </c>
      <c r="G1245" s="2">
        <f t="shared" si="24"/>
        <v>58.415520000000008</v>
      </c>
      <c r="H1245" s="2">
        <f t="shared" si="23"/>
        <v>0.48000000000000398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58551.09</v>
      </c>
      <c r="D1263" s="1">
        <f>BILANCA!E287</f>
        <v>77709.3</v>
      </c>
      <c r="E1263" s="1">
        <v>0</v>
      </c>
      <c r="F1263" s="1">
        <v>0</v>
      </c>
      <c r="G1263" s="2">
        <f t="shared" si="24"/>
        <v>59911.513200000001</v>
      </c>
      <c r="H1263" s="2">
        <f t="shared" si="23"/>
        <v>0.38999999999941792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124579.08</v>
      </c>
      <c r="D1264" s="1">
        <f>BILANCA!E288</f>
        <v>156244.81</v>
      </c>
      <c r="E1264" s="1">
        <v>0</v>
      </c>
      <c r="F1264" s="1">
        <v>0</v>
      </c>
      <c r="G1264" s="2">
        <f t="shared" si="24"/>
        <v>122816.30470000001</v>
      </c>
      <c r="H1264" s="2">
        <f t="shared" si="23"/>
        <v>0.27000000000407454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4740.66</v>
      </c>
      <c r="E1265" s="1">
        <v>0</v>
      </c>
      <c r="F1265" s="1">
        <v>0</v>
      </c>
      <c r="G1265" s="2">
        <f t="shared" si="24"/>
        <v>2673.7322399999998</v>
      </c>
      <c r="H1265" s="2">
        <f t="shared" si="23"/>
        <v>0.34000000000014552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19288.16</v>
      </c>
      <c r="D1274" s="1">
        <f>BILANCA!E298</f>
        <v>16763.2</v>
      </c>
      <c r="E1274" s="1">
        <v>0</v>
      </c>
      <c r="F1274" s="1">
        <v>0</v>
      </c>
      <c r="G1274" s="2">
        <f t="shared" si="24"/>
        <v>15369.036959999999</v>
      </c>
      <c r="H1274" s="2">
        <f t="shared" si="23"/>
        <v>0.36000000000058208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2017829.81</v>
      </c>
      <c r="D1408" s="1">
        <f>'RAS-funkcijski'!E114</f>
        <v>2426152.33</v>
      </c>
      <c r="E1408" s="1">
        <v>0</v>
      </c>
      <c r="F1408" s="1">
        <v>0</v>
      </c>
      <c r="G1408" s="2">
        <f t="shared" si="24"/>
        <v>755714.79170000006</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2017829.81</v>
      </c>
      <c r="D1409" s="1">
        <f>'RAS-funkcijski'!E115</f>
        <v>2426152.33</v>
      </c>
      <c r="E1409" s="1">
        <v>0</v>
      </c>
      <c r="F1409" s="1">
        <v>0</v>
      </c>
      <c r="G1409" s="2">
        <f t="shared" si="24"/>
        <v>762584.92617000011</v>
      </c>
      <c r="H1409" s="2">
        <f t="shared" si="27"/>
        <v>0.52000000001862645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2017829.81</v>
      </c>
      <c r="D1411" s="1">
        <f>'RAS-funkcijski'!E117</f>
        <v>2426152.33</v>
      </c>
      <c r="E1411" s="1">
        <v>0</v>
      </c>
      <c r="F1411" s="1">
        <v>0</v>
      </c>
      <c r="G1411" s="2">
        <f t="shared" si="24"/>
        <v>776325.19511000009</v>
      </c>
      <c r="H1411" s="2">
        <f t="shared" si="27"/>
        <v>0.52000000001862645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2017829.81</v>
      </c>
      <c r="D1435" s="13">
        <f>'RAS-funkcijski'!E141</f>
        <v>2426152.33</v>
      </c>
      <c r="E1435" s="13">
        <v>0</v>
      </c>
      <c r="F1435" s="13">
        <v>0</v>
      </c>
      <c r="G1435" s="14">
        <f t="shared" si="24"/>
        <v>941208.42239000008</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89413</v>
      </c>
      <c r="D1436" s="6">
        <f>'P-VRIO'!E5</f>
        <v>0</v>
      </c>
      <c r="E1436" s="6">
        <v>0</v>
      </c>
      <c r="F1436" s="6">
        <v>0</v>
      </c>
      <c r="G1436" s="7">
        <f t="shared" si="24"/>
        <v>89.412999999999997</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89413</v>
      </c>
      <c r="D1453" s="1">
        <f>'P-VRIO'!E22</f>
        <v>0</v>
      </c>
      <c r="E1453" s="1">
        <v>0</v>
      </c>
      <c r="F1453" s="1">
        <v>0</v>
      </c>
      <c r="G1453" s="2">
        <f t="shared" si="24"/>
        <v>1609.434</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89413</v>
      </c>
      <c r="D1454" s="1">
        <f>'P-VRIO'!E23</f>
        <v>0</v>
      </c>
      <c r="E1454" s="1">
        <v>0</v>
      </c>
      <c r="F1454" s="1">
        <v>0</v>
      </c>
      <c r="G1454" s="2">
        <f t="shared" si="24"/>
        <v>1698.847</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89413</v>
      </c>
      <c r="D1456" s="1">
        <f>'P-VRIO'!E25</f>
        <v>0</v>
      </c>
      <c r="E1456" s="1">
        <v>0</v>
      </c>
      <c r="F1456" s="1">
        <v>0</v>
      </c>
      <c r="G1456" s="2">
        <f t="shared" si="24"/>
        <v>1877.6730000000002</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183130.17</v>
      </c>
      <c r="D1480" s="6"/>
      <c r="E1480" s="6">
        <v>0</v>
      </c>
      <c r="F1480" s="6">
        <v>0</v>
      </c>
      <c r="G1480" s="7">
        <f t="shared" ref="G1480:G1580" si="34">B1480/1000*C1480</f>
        <v>183.13017000000002</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2444373.77</v>
      </c>
      <c r="D1481" s="1">
        <v>0</v>
      </c>
      <c r="E1481" s="1">
        <v>0</v>
      </c>
      <c r="F1481" s="1">
        <v>0</v>
      </c>
      <c r="G1481" s="2">
        <f t="shared" si="34"/>
        <v>4888.7475400000003</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2429092.91</v>
      </c>
      <c r="D1483" s="1">
        <v>0</v>
      </c>
      <c r="E1483" s="1">
        <v>0</v>
      </c>
      <c r="F1483" s="1">
        <v>0</v>
      </c>
      <c r="G1483" s="2">
        <f t="shared" si="34"/>
        <v>9716.3716400000012</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1806574.42</v>
      </c>
      <c r="D1484" s="1">
        <v>0</v>
      </c>
      <c r="E1484" s="1">
        <v>0</v>
      </c>
      <c r="F1484" s="1">
        <v>0</v>
      </c>
      <c r="G1484" s="2">
        <f t="shared" si="34"/>
        <v>9032.8721000000005</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507749.33</v>
      </c>
      <c r="D1485" s="1">
        <v>0</v>
      </c>
      <c r="E1485" s="1">
        <v>0</v>
      </c>
      <c r="F1485" s="1">
        <v>0</v>
      </c>
      <c r="G1485" s="2">
        <f t="shared" si="34"/>
        <v>3046.4959800000001</v>
      </c>
      <c r="H1485" s="2">
        <f t="shared" si="35"/>
        <v>0.33000000001629815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1253.19</v>
      </c>
      <c r="D1486" s="1">
        <v>0</v>
      </c>
      <c r="E1486" s="1">
        <v>0</v>
      </c>
      <c r="F1486" s="1">
        <v>0</v>
      </c>
      <c r="G1486" s="2">
        <f t="shared" si="34"/>
        <v>8.7723300000000002</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106384.83</v>
      </c>
      <c r="D1489" s="1">
        <v>0</v>
      </c>
      <c r="E1489" s="1">
        <v>0</v>
      </c>
      <c r="F1489" s="1">
        <v>0</v>
      </c>
      <c r="G1489" s="2">
        <f t="shared" si="34"/>
        <v>1063.8483000000001</v>
      </c>
      <c r="H1489" s="2">
        <f t="shared" si="35"/>
        <v>0.16999999999825377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7131.14</v>
      </c>
      <c r="D1491" s="1">
        <v>0</v>
      </c>
      <c r="E1491" s="1">
        <v>0</v>
      </c>
      <c r="F1491" s="1">
        <v>0</v>
      </c>
      <c r="G1491" s="2">
        <f t="shared" si="34"/>
        <v>85.57368000000001</v>
      </c>
      <c r="H1491" s="2">
        <f t="shared" si="35"/>
        <v>0.14000000000032742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15280.86</v>
      </c>
      <c r="D1492" s="1">
        <v>0</v>
      </c>
      <c r="E1492" s="1">
        <v>0</v>
      </c>
      <c r="F1492" s="1">
        <v>0</v>
      </c>
      <c r="G1492" s="2">
        <f t="shared" si="34"/>
        <v>198.65118000000001</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2388809.1700000004</v>
      </c>
      <c r="D1499" s="1">
        <v>0</v>
      </c>
      <c r="E1499" s="1">
        <v>0</v>
      </c>
      <c r="F1499" s="1">
        <v>0</v>
      </c>
      <c r="G1499" s="2">
        <f t="shared" si="34"/>
        <v>47776.183400000009</v>
      </c>
      <c r="H1499" s="2">
        <f t="shared" si="35"/>
        <v>0.17000000039115548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2378268.9700000002</v>
      </c>
      <c r="D1501" s="1">
        <v>0</v>
      </c>
      <c r="E1501" s="1">
        <v>0</v>
      </c>
      <c r="F1501" s="1">
        <v>0</v>
      </c>
      <c r="G1501" s="2">
        <f t="shared" si="34"/>
        <v>52321.91734</v>
      </c>
      <c r="H1501" s="2">
        <f t="shared" si="35"/>
        <v>2.9999999795109034E-2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1774908.69</v>
      </c>
      <c r="D1502" s="1">
        <v>0</v>
      </c>
      <c r="E1502" s="1">
        <v>0</v>
      </c>
      <c r="F1502" s="1">
        <v>0</v>
      </c>
      <c r="G1502" s="2">
        <f t="shared" si="34"/>
        <v>40822.899870000001</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486113.12</v>
      </c>
      <c r="D1503" s="1">
        <v>0</v>
      </c>
      <c r="E1503" s="1">
        <v>0</v>
      </c>
      <c r="F1503" s="1">
        <v>0</v>
      </c>
      <c r="G1503" s="2">
        <f t="shared" si="34"/>
        <v>11666.71488</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1256.08</v>
      </c>
      <c r="D1504" s="1">
        <v>0</v>
      </c>
      <c r="E1504" s="1">
        <v>0</v>
      </c>
      <c r="F1504" s="1">
        <v>0</v>
      </c>
      <c r="G1504" s="2">
        <f t="shared" si="34"/>
        <v>31.402000000000001</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106384.83</v>
      </c>
      <c r="D1507" s="1">
        <v>0</v>
      </c>
      <c r="E1507" s="1">
        <v>0</v>
      </c>
      <c r="F1507" s="1">
        <v>0</v>
      </c>
      <c r="G1507" s="2">
        <f t="shared" si="34"/>
        <v>2978.7752399999999</v>
      </c>
      <c r="H1507" s="2">
        <f t="shared" si="35"/>
        <v>0.16999999999825377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9606.25</v>
      </c>
      <c r="D1509" s="1">
        <v>0</v>
      </c>
      <c r="E1509" s="1">
        <v>0</v>
      </c>
      <c r="F1509" s="1">
        <v>0</v>
      </c>
      <c r="G1509" s="2">
        <f t="shared" si="34"/>
        <v>288.1875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10540.2</v>
      </c>
      <c r="D1510" s="1">
        <v>0</v>
      </c>
      <c r="E1510" s="1">
        <v>0</v>
      </c>
      <c r="F1510" s="1">
        <v>0</v>
      </c>
      <c r="G1510" s="2">
        <f t="shared" si="34"/>
        <v>326.74620000000004</v>
      </c>
      <c r="H1510" s="2">
        <f t="shared" si="35"/>
        <v>0.2000000000007276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238694.76999999955</v>
      </c>
      <c r="D1517" s="1">
        <v>0</v>
      </c>
      <c r="E1517" s="1">
        <v>0</v>
      </c>
      <c r="F1517" s="1">
        <v>0</v>
      </c>
      <c r="G1517" s="2">
        <f t="shared" si="34"/>
        <v>9070.4012599999824</v>
      </c>
      <c r="H1517" s="2">
        <f t="shared" si="35"/>
        <v>0.23000000044703484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82449.960000000006</v>
      </c>
      <c r="D1518" s="1">
        <v>0</v>
      </c>
      <c r="E1518" s="1">
        <v>0</v>
      </c>
      <c r="F1518" s="1">
        <v>0</v>
      </c>
      <c r="G1518" s="2">
        <f t="shared" si="34"/>
        <v>3215.54844</v>
      </c>
      <c r="H1518" s="2">
        <f t="shared" si="35"/>
        <v>3.9999999993597157E-2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77709.3</v>
      </c>
      <c r="D1524" s="1">
        <v>0</v>
      </c>
      <c r="E1524" s="1">
        <v>0</v>
      </c>
      <c r="F1524" s="1">
        <v>0</v>
      </c>
      <c r="G1524" s="2">
        <f t="shared" si="34"/>
        <v>3496.9185000000002</v>
      </c>
      <c r="H1524" s="2">
        <f t="shared" si="35"/>
        <v>0.30000000000291038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60768.44</v>
      </c>
      <c r="D1530" s="1">
        <v>0</v>
      </c>
      <c r="E1530" s="1">
        <v>0</v>
      </c>
      <c r="F1530" s="1">
        <v>0</v>
      </c>
      <c r="G1530" s="2">
        <f t="shared" si="34"/>
        <v>3099.1904399999999</v>
      </c>
      <c r="H1530" s="2">
        <f t="shared" si="35"/>
        <v>0.44000000000232831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60768.44</v>
      </c>
      <c r="D1531" s="1">
        <v>0</v>
      </c>
      <c r="E1531" s="1">
        <v>0</v>
      </c>
      <c r="F1531" s="1">
        <v>0</v>
      </c>
      <c r="G1531" s="2">
        <f t="shared" si="34"/>
        <v>3159.9588800000001</v>
      </c>
      <c r="H1531" s="2">
        <f t="shared" si="35"/>
        <v>0.44000000000232831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127.81</v>
      </c>
      <c r="D1535" s="1">
        <v>0</v>
      </c>
      <c r="E1535" s="1">
        <v>0</v>
      </c>
      <c r="F1535" s="1">
        <v>0</v>
      </c>
      <c r="G1535" s="2">
        <f t="shared" si="34"/>
        <v>7.1573600000000006</v>
      </c>
      <c r="H1535" s="2">
        <f t="shared" si="35"/>
        <v>0.18999999999999773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127.81</v>
      </c>
      <c r="D1536" s="1">
        <v>0</v>
      </c>
      <c r="E1536" s="1">
        <v>0</v>
      </c>
      <c r="F1536" s="1">
        <v>0</v>
      </c>
      <c r="G1536" s="2">
        <f t="shared" si="34"/>
        <v>7.2851700000000008</v>
      </c>
      <c r="H1536" s="2">
        <f t="shared" si="35"/>
        <v>0.18999999999999773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16813.05</v>
      </c>
      <c r="D1560" s="1">
        <v>0</v>
      </c>
      <c r="E1560" s="1">
        <v>0</v>
      </c>
      <c r="F1560" s="1">
        <v>0</v>
      </c>
      <c r="G1560" s="2">
        <f t="shared" si="34"/>
        <v>1361.8570500000001</v>
      </c>
      <c r="H1560" s="2">
        <f t="shared" si="35"/>
        <v>4.9999999999272404E-2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16813.05</v>
      </c>
      <c r="D1563" s="1">
        <v>0</v>
      </c>
      <c r="E1563" s="1">
        <v>0</v>
      </c>
      <c r="F1563" s="1">
        <v>0</v>
      </c>
      <c r="G1563" s="2">
        <f t="shared" si="34"/>
        <v>1412.2962</v>
      </c>
      <c r="H1563" s="2">
        <f t="shared" si="35"/>
        <v>4.9999999999272404E-2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4740.66</v>
      </c>
      <c r="D1565" s="1">
        <v>0</v>
      </c>
      <c r="E1565" s="1">
        <v>0</v>
      </c>
      <c r="F1565" s="1">
        <v>0</v>
      </c>
      <c r="G1565" s="2">
        <f t="shared" si="34"/>
        <v>407.69675999999993</v>
      </c>
      <c r="H1565" s="2">
        <f t="shared" si="35"/>
        <v>0.34000000000014552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4740.66</v>
      </c>
      <c r="D1567" s="1">
        <v>0</v>
      </c>
      <c r="E1567" s="1">
        <v>0</v>
      </c>
      <c r="F1567" s="1">
        <v>0</v>
      </c>
      <c r="G1567" s="2">
        <f t="shared" si="34"/>
        <v>417.17807999999997</v>
      </c>
      <c r="H1567" s="2">
        <f t="shared" si="35"/>
        <v>0.34000000000014552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156244.81</v>
      </c>
      <c r="D1576" s="1">
        <v>0</v>
      </c>
      <c r="E1576" s="1">
        <v>0</v>
      </c>
      <c r="F1576" s="1">
        <v>0</v>
      </c>
      <c r="G1576" s="2">
        <f t="shared" si="34"/>
        <v>15155.746569999999</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156244.81</v>
      </c>
      <c r="D1577" s="1">
        <v>0</v>
      </c>
      <c r="E1577" s="1">
        <v>0</v>
      </c>
      <c r="F1577" s="1">
        <v>0</v>
      </c>
      <c r="G1577" s="2">
        <f t="shared" si="34"/>
        <v>15311.991379999999</v>
      </c>
      <c r="H1577" s="2">
        <f t="shared" si="35"/>
        <v>0.19000000000232831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13174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1993086.7099999997</v>
      </c>
      <c r="I16" s="170">
        <f>'PR-RAS'!E6</f>
        <v>2495992.1699999995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1965046.9500000002</v>
      </c>
      <c r="I17" s="170">
        <f>'PR-RAS'!E151</f>
        <v>2409833.36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96713.459999999512</v>
      </c>
      <c r="I18" s="170">
        <f>'PR-RAS'!E645</f>
        <v>166887.61999999947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6964979.4100000001</v>
      </c>
      <c r="I20" s="173">
        <f>BILANCA!E7</f>
        <v>6835836.8299999991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286193.53000000003</v>
      </c>
      <c r="I21" s="175">
        <f>BILANCA!E68</f>
        <v>410377.54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183130.17</v>
      </c>
      <c r="I22" s="175">
        <f>BILANCA!E176</f>
        <v>238694.77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7068042.7699999996</v>
      </c>
      <c r="I23" s="177">
        <f>BILANCA!E237</f>
        <v>7007519.5999999996</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2017829.81</v>
      </c>
      <c r="I27" s="175">
        <f>'RAS-funkcijski'!E114</f>
        <v>2426152.33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2017829.81</v>
      </c>
      <c r="I28" s="179">
        <f>'RAS-funkcijski'!E141</f>
        <v>2426152.33</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89413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89413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183130.17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238694.76999999955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82449.960000000006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156244.81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C388" zoomScale="120" zoomScaleNormal="120" workbookViewId="0">
      <selection activeCell="E131" sqref="E13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1993086.7099999997</v>
      </c>
      <c r="E6" s="51">
        <f>E7+E44+E50+E82+E106+E124+E133+E139</f>
        <v>2495992.1699999995</v>
      </c>
      <c r="F6" s="52">
        <f t="shared" ref="F6:F131" si="0">IF(D6&lt;&gt;0,IF(E6/D6&gt;=100,"&gt;&gt;100",E6/D6*100),"-")</f>
        <v>125.23249276997083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1679256.9</v>
      </c>
      <c r="E50" s="51">
        <f>E51+E54+E59+E62+E65+E68+E71+E74+E77</f>
        <v>2081535.1199999999</v>
      </c>
      <c r="F50" s="52">
        <f t="shared" si="0"/>
        <v>123.95572827481011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16274.7</v>
      </c>
      <c r="E62" s="51">
        <f t="shared" si="13"/>
        <v>16977.48</v>
      </c>
      <c r="F62" s="52">
        <f t="shared" si="0"/>
        <v>104.3182362808531</v>
      </c>
    </row>
    <row r="63" spans="1:6" ht="12.75" customHeight="1" x14ac:dyDescent="0.2">
      <c r="A63" s="53">
        <v>6341</v>
      </c>
      <c r="B63" s="85" t="s">
        <v>171</v>
      </c>
      <c r="C63" s="50" t="s">
        <v>172</v>
      </c>
      <c r="D63" s="242">
        <v>16274.7</v>
      </c>
      <c r="E63" s="242">
        <v>16977.48</v>
      </c>
      <c r="F63" s="52">
        <f t="shared" si="0"/>
        <v>104.3182362808531</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1639034.98</v>
      </c>
      <c r="E68" s="51">
        <f t="shared" si="15"/>
        <v>2037612.65</v>
      </c>
      <c r="F68" s="52">
        <f t="shared" si="0"/>
        <v>124.31782572450038</v>
      </c>
    </row>
    <row r="69" spans="1:6" ht="12.75" customHeight="1" x14ac:dyDescent="0.2">
      <c r="A69" s="53" t="s">
        <v>183</v>
      </c>
      <c r="B69" s="85" t="s">
        <v>184</v>
      </c>
      <c r="C69" s="50" t="s">
        <v>183</v>
      </c>
      <c r="D69" s="242">
        <v>1590605.89</v>
      </c>
      <c r="E69" s="242">
        <v>2036380.65</v>
      </c>
      <c r="F69" s="52">
        <f t="shared" si="0"/>
        <v>128.02546896139054</v>
      </c>
    </row>
    <row r="70" spans="1:6" ht="24" x14ac:dyDescent="0.2">
      <c r="A70" s="53" t="s">
        <v>185</v>
      </c>
      <c r="B70" s="85" t="s">
        <v>186</v>
      </c>
      <c r="C70" s="50" t="s">
        <v>185</v>
      </c>
      <c r="D70" s="242">
        <v>48429.09</v>
      </c>
      <c r="E70" s="242">
        <v>1232</v>
      </c>
      <c r="F70" s="52">
        <f t="shared" si="0"/>
        <v>2.5439255620950134</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2714.53</v>
      </c>
      <c r="E74" s="51">
        <f t="shared" si="17"/>
        <v>6267.4</v>
      </c>
      <c r="F74" s="52">
        <f t="shared" si="0"/>
        <v>230.8834310175242</v>
      </c>
    </row>
    <row r="75" spans="1:6" ht="12.75" customHeight="1" x14ac:dyDescent="0.2">
      <c r="A75" s="53" t="s">
        <v>195</v>
      </c>
      <c r="B75" s="85" t="s">
        <v>196</v>
      </c>
      <c r="C75" s="50" t="s">
        <v>195</v>
      </c>
      <c r="D75" s="242">
        <v>2714.53</v>
      </c>
      <c r="E75" s="242">
        <v>6267.4</v>
      </c>
      <c r="F75" s="52">
        <f t="shared" si="0"/>
        <v>230.8834310175242</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21232.690000000002</v>
      </c>
      <c r="E77" s="51">
        <f t="shared" si="18"/>
        <v>20677.59</v>
      </c>
      <c r="F77" s="52">
        <f t="shared" si="0"/>
        <v>97.385635074971646</v>
      </c>
    </row>
    <row r="78" spans="1:6" ht="12.75" customHeight="1" x14ac:dyDescent="0.2">
      <c r="A78" s="53">
        <v>6391</v>
      </c>
      <c r="B78" s="85" t="s">
        <v>201</v>
      </c>
      <c r="C78" s="50" t="s">
        <v>202</v>
      </c>
      <c r="D78" s="242">
        <v>3184.9</v>
      </c>
      <c r="E78" s="242">
        <v>3101.64</v>
      </c>
      <c r="F78" s="52">
        <f t="shared" si="0"/>
        <v>97.385789192753307</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18047.79</v>
      </c>
      <c r="E80" s="242">
        <v>17575.95</v>
      </c>
      <c r="F80" s="52">
        <f t="shared" si="0"/>
        <v>97.385607877751241</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3.04</v>
      </c>
      <c r="E82" s="51">
        <f t="shared" si="19"/>
        <v>1.79</v>
      </c>
      <c r="F82" s="52">
        <f t="shared" si="0"/>
        <v>58.881578947368418</v>
      </c>
    </row>
    <row r="83" spans="1:6" ht="12.75" customHeight="1" x14ac:dyDescent="0.2">
      <c r="A83" s="53">
        <v>641</v>
      </c>
      <c r="B83" s="85" t="s">
        <v>211</v>
      </c>
      <c r="C83" s="50" t="s">
        <v>212</v>
      </c>
      <c r="D83" s="51">
        <f t="shared" ref="D83:E83" si="20">SUM(D84:D90)</f>
        <v>3.04</v>
      </c>
      <c r="E83" s="51">
        <f t="shared" si="20"/>
        <v>1.79</v>
      </c>
      <c r="F83" s="52">
        <f t="shared" si="0"/>
        <v>58.881578947368418</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3.04</v>
      </c>
      <c r="E85" s="242">
        <v>1.79</v>
      </c>
      <c r="F85" s="52">
        <f t="shared" si="0"/>
        <v>58.881578947368418</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101604.65</v>
      </c>
      <c r="E106" s="51">
        <f t="shared" si="23"/>
        <v>159760.18</v>
      </c>
      <c r="F106" s="52">
        <f t="shared" si="0"/>
        <v>157.23707527165342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101604.65</v>
      </c>
      <c r="E112" s="51">
        <f t="shared" si="25"/>
        <v>159760.18</v>
      </c>
      <c r="F112" s="52">
        <f t="shared" si="0"/>
        <v>157.23707527165342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101604.65</v>
      </c>
      <c r="E117" s="242">
        <v>159760.18</v>
      </c>
      <c r="F117" s="52">
        <f t="shared" si="0"/>
        <v>157.23707527165342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7663.42</v>
      </c>
      <c r="E124" s="51">
        <f t="shared" si="27"/>
        <v>31461.759999999998</v>
      </c>
      <c r="F124" s="52">
        <f t="shared" si="0"/>
        <v>410.54463933857204</v>
      </c>
    </row>
    <row r="125" spans="1:6" ht="12.75" customHeight="1" x14ac:dyDescent="0.2">
      <c r="A125" s="53">
        <v>661</v>
      </c>
      <c r="B125" s="86" t="s">
        <v>295</v>
      </c>
      <c r="C125" s="50" t="s">
        <v>296</v>
      </c>
      <c r="D125" s="51">
        <f t="shared" ref="D125:E125" si="28">SUM(D126:D127)</f>
        <v>6004.38</v>
      </c>
      <c r="E125" s="51">
        <f t="shared" si="28"/>
        <v>30461.759999999998</v>
      </c>
      <c r="F125" s="52">
        <f t="shared" si="0"/>
        <v>507.32565227384009</v>
      </c>
    </row>
    <row r="126" spans="1:6" ht="12.75" customHeight="1" x14ac:dyDescent="0.2">
      <c r="A126" s="53">
        <v>6614</v>
      </c>
      <c r="B126" s="86" t="s">
        <v>297</v>
      </c>
      <c r="C126" s="50" t="s">
        <v>298</v>
      </c>
      <c r="D126" s="242">
        <v>111.49</v>
      </c>
      <c r="E126" s="242"/>
      <c r="F126" s="52">
        <f t="shared" si="0"/>
        <v>0</v>
      </c>
    </row>
    <row r="127" spans="1:6" ht="12.75" customHeight="1" x14ac:dyDescent="0.2">
      <c r="A127" s="53">
        <v>6615</v>
      </c>
      <c r="B127" s="86" t="s">
        <v>299</v>
      </c>
      <c r="C127" s="50" t="s">
        <v>300</v>
      </c>
      <c r="D127" s="242">
        <v>5892.89</v>
      </c>
      <c r="E127" s="242">
        <v>30461.759999999998</v>
      </c>
      <c r="F127" s="52">
        <f t="shared" si="0"/>
        <v>516.92395412098301</v>
      </c>
    </row>
    <row r="128" spans="1:6" ht="24" x14ac:dyDescent="0.2">
      <c r="A128" s="53">
        <v>663</v>
      </c>
      <c r="B128" s="231" t="s">
        <v>301</v>
      </c>
      <c r="C128" s="50" t="s">
        <v>302</v>
      </c>
      <c r="D128" s="51">
        <f t="shared" ref="D128:E128" si="29">SUM(D129:D132)</f>
        <v>1659.04</v>
      </c>
      <c r="E128" s="51">
        <f t="shared" si="29"/>
        <v>1000</v>
      </c>
      <c r="F128" s="52">
        <f t="shared" si="0"/>
        <v>60.275822162214297</v>
      </c>
    </row>
    <row r="129" spans="1:6" ht="12.75" customHeight="1" x14ac:dyDescent="0.2">
      <c r="A129" s="53">
        <v>6631</v>
      </c>
      <c r="B129" s="86" t="s">
        <v>303</v>
      </c>
      <c r="C129" s="50" t="s">
        <v>304</v>
      </c>
      <c r="D129" s="242">
        <v>1659.04</v>
      </c>
      <c r="E129" s="242">
        <v>1000</v>
      </c>
      <c r="F129" s="52">
        <f t="shared" si="0"/>
        <v>60.275822162214297</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204558.69999999998</v>
      </c>
      <c r="E133" s="51">
        <f t="shared" si="30"/>
        <v>223233.32</v>
      </c>
      <c r="F133" s="52">
        <f t="shared" ref="F133:F223" si="31">IF(D133&lt;&gt;0,IF(E133/D133&gt;=100,"&gt;&gt;100",E133/D133*100),"-")</f>
        <v>109.12922305431157</v>
      </c>
    </row>
    <row r="134" spans="1:6" ht="24" x14ac:dyDescent="0.2">
      <c r="A134" s="53">
        <v>671</v>
      </c>
      <c r="B134" s="232" t="s">
        <v>313</v>
      </c>
      <c r="C134" s="50" t="s">
        <v>314</v>
      </c>
      <c r="D134" s="51">
        <f t="shared" ref="D134:E134" si="32">SUM(D135:D137)</f>
        <v>204558.69999999998</v>
      </c>
      <c r="E134" s="51">
        <f t="shared" si="32"/>
        <v>223233.32</v>
      </c>
      <c r="F134" s="52">
        <f t="shared" si="31"/>
        <v>109.12922305431157</v>
      </c>
    </row>
    <row r="135" spans="1:6" ht="12.75" customHeight="1" x14ac:dyDescent="0.2">
      <c r="A135" s="53">
        <v>6711</v>
      </c>
      <c r="B135" s="85" t="s">
        <v>315</v>
      </c>
      <c r="C135" s="50" t="s">
        <v>316</v>
      </c>
      <c r="D135" s="242">
        <v>199423.05</v>
      </c>
      <c r="E135" s="242">
        <v>223233.32</v>
      </c>
      <c r="F135" s="52">
        <f t="shared" si="31"/>
        <v>111.93957769676075</v>
      </c>
    </row>
    <row r="136" spans="1:6" ht="24" x14ac:dyDescent="0.2">
      <c r="A136" s="53">
        <v>6712</v>
      </c>
      <c r="B136" s="232" t="s">
        <v>317</v>
      </c>
      <c r="C136" s="50" t="s">
        <v>318</v>
      </c>
      <c r="D136" s="242">
        <v>5135.6499999999996</v>
      </c>
      <c r="E136" s="242"/>
      <c r="F136" s="52">
        <f t="shared" si="31"/>
        <v>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1965046.9500000002</v>
      </c>
      <c r="E151" s="51">
        <f t="shared" si="35"/>
        <v>2409833.36</v>
      </c>
      <c r="F151" s="52">
        <f t="shared" si="31"/>
        <v>122.63489989386767</v>
      </c>
    </row>
    <row r="152" spans="1:6" ht="12.75" customHeight="1" x14ac:dyDescent="0.2">
      <c r="A152" s="53">
        <v>31</v>
      </c>
      <c r="B152" s="85" t="s">
        <v>348</v>
      </c>
      <c r="C152" s="50" t="s">
        <v>34</v>
      </c>
      <c r="D152" s="51">
        <f t="shared" ref="D152:E152" si="36">D153+D158+D159</f>
        <v>1539241.54</v>
      </c>
      <c r="E152" s="51">
        <f t="shared" si="36"/>
        <v>1776111.93</v>
      </c>
      <c r="F152" s="52">
        <f t="shared" si="31"/>
        <v>115.38877322658534</v>
      </c>
    </row>
    <row r="153" spans="1:6" ht="12.75" customHeight="1" x14ac:dyDescent="0.2">
      <c r="A153" s="53">
        <v>311</v>
      </c>
      <c r="B153" s="85" t="s">
        <v>349</v>
      </c>
      <c r="C153" s="50" t="s">
        <v>350</v>
      </c>
      <c r="D153" s="51">
        <f t="shared" ref="D153:E153" si="37">SUM(D154:D157)</f>
        <v>1261871.05</v>
      </c>
      <c r="E153" s="51">
        <f t="shared" si="37"/>
        <v>1461503.51</v>
      </c>
      <c r="F153" s="52">
        <f t="shared" si="31"/>
        <v>115.82035343468733</v>
      </c>
    </row>
    <row r="154" spans="1:6" ht="12.75" customHeight="1" x14ac:dyDescent="0.2">
      <c r="A154" s="53">
        <v>3111</v>
      </c>
      <c r="B154" s="85" t="s">
        <v>351</v>
      </c>
      <c r="C154" s="50" t="s">
        <v>352</v>
      </c>
      <c r="D154" s="242">
        <v>1261871.05</v>
      </c>
      <c r="E154" s="242">
        <v>1461503.51</v>
      </c>
      <c r="F154" s="52">
        <f t="shared" si="31"/>
        <v>115.82035343468733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69680.990000000005</v>
      </c>
      <c r="E158" s="242">
        <v>74202.48</v>
      </c>
      <c r="F158" s="52">
        <f t="shared" si="31"/>
        <v>106.48884293980323</v>
      </c>
    </row>
    <row r="159" spans="1:6" ht="12.75" customHeight="1" x14ac:dyDescent="0.2">
      <c r="A159" s="53">
        <v>313</v>
      </c>
      <c r="B159" s="85" t="s">
        <v>361</v>
      </c>
      <c r="C159" s="50" t="s">
        <v>362</v>
      </c>
      <c r="D159" s="51">
        <f t="shared" ref="D159:E159" si="38">SUM(D160:D162)</f>
        <v>207689.5</v>
      </c>
      <c r="E159" s="51">
        <f t="shared" si="38"/>
        <v>240405.94</v>
      </c>
      <c r="F159" s="52">
        <f t="shared" si="31"/>
        <v>115.75257295144917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207521.27</v>
      </c>
      <c r="E161" s="242">
        <v>240348.98</v>
      </c>
      <c r="F161" s="52">
        <f t="shared" si="31"/>
        <v>115.81896159367182</v>
      </c>
    </row>
    <row r="162" spans="1:6" ht="12.75" customHeight="1" x14ac:dyDescent="0.2">
      <c r="A162" s="53">
        <v>3133</v>
      </c>
      <c r="B162" s="85" t="s">
        <v>366</v>
      </c>
      <c r="C162" s="50" t="s">
        <v>367</v>
      </c>
      <c r="D162" s="242">
        <v>168.23</v>
      </c>
      <c r="E162" s="242">
        <v>56.96</v>
      </c>
      <c r="F162" s="52">
        <f t="shared" si="31"/>
        <v>33.858408131724424</v>
      </c>
    </row>
    <row r="163" spans="1:6" ht="12.75" customHeight="1" x14ac:dyDescent="0.2">
      <c r="A163" s="53">
        <v>32</v>
      </c>
      <c r="B163" s="85" t="s">
        <v>368</v>
      </c>
      <c r="C163" s="50" t="s">
        <v>369</v>
      </c>
      <c r="D163" s="51">
        <f t="shared" ref="D163:E163" si="39">D164+D169+D177+D187+D188</f>
        <v>363415.76</v>
      </c>
      <c r="E163" s="51">
        <f t="shared" si="39"/>
        <v>523839.44</v>
      </c>
      <c r="F163" s="52">
        <f t="shared" si="31"/>
        <v>144.14329196950621</v>
      </c>
    </row>
    <row r="164" spans="1:6" ht="12.75" customHeight="1" x14ac:dyDescent="0.2">
      <c r="A164" s="53">
        <v>321</v>
      </c>
      <c r="B164" s="85" t="s">
        <v>370</v>
      </c>
      <c r="C164" s="50" t="s">
        <v>371</v>
      </c>
      <c r="D164" s="51">
        <f t="shared" ref="D164:E164" si="40">SUM(D165:D168)</f>
        <v>30796.39</v>
      </c>
      <c r="E164" s="51">
        <f t="shared" si="40"/>
        <v>36628.050000000003</v>
      </c>
      <c r="F164" s="52">
        <f t="shared" si="31"/>
        <v>118.93618050687111</v>
      </c>
    </row>
    <row r="165" spans="1:6" ht="12.75" customHeight="1" x14ac:dyDescent="0.2">
      <c r="A165" s="53">
        <v>3211</v>
      </c>
      <c r="B165" s="85" t="s">
        <v>372</v>
      </c>
      <c r="C165" s="50" t="s">
        <v>373</v>
      </c>
      <c r="D165" s="242">
        <v>9052.7099999999991</v>
      </c>
      <c r="E165" s="242">
        <v>5911.03</v>
      </c>
      <c r="F165" s="52">
        <f t="shared" si="31"/>
        <v>65.295695984959195</v>
      </c>
    </row>
    <row r="166" spans="1:6" ht="12.75" customHeight="1" x14ac:dyDescent="0.2">
      <c r="A166" s="53">
        <v>3212</v>
      </c>
      <c r="B166" s="85" t="s">
        <v>374</v>
      </c>
      <c r="C166" s="50" t="s">
        <v>375</v>
      </c>
      <c r="D166" s="242">
        <v>21031.09</v>
      </c>
      <c r="E166" s="242">
        <v>23304.84</v>
      </c>
      <c r="F166" s="52">
        <f t="shared" si="31"/>
        <v>110.81137496915281</v>
      </c>
    </row>
    <row r="167" spans="1:6" ht="12.75" customHeight="1" x14ac:dyDescent="0.2">
      <c r="A167" s="53">
        <v>3213</v>
      </c>
      <c r="B167" s="85" t="s">
        <v>376</v>
      </c>
      <c r="C167" s="50" t="s">
        <v>377</v>
      </c>
      <c r="D167" s="242">
        <v>539.52</v>
      </c>
      <c r="E167" s="242">
        <v>7236.18</v>
      </c>
      <c r="F167" s="52">
        <f t="shared" si="31"/>
        <v>1341.2255338078292</v>
      </c>
    </row>
    <row r="168" spans="1:6" ht="12.75" customHeight="1" x14ac:dyDescent="0.2">
      <c r="A168" s="53">
        <v>3214</v>
      </c>
      <c r="B168" s="85" t="s">
        <v>378</v>
      </c>
      <c r="C168" s="50" t="s">
        <v>379</v>
      </c>
      <c r="D168" s="242">
        <v>173.07</v>
      </c>
      <c r="E168" s="242">
        <v>176</v>
      </c>
      <c r="F168" s="52">
        <f t="shared" si="31"/>
        <v>101.69295660715318</v>
      </c>
    </row>
    <row r="169" spans="1:6" ht="12.75" customHeight="1" x14ac:dyDescent="0.2">
      <c r="A169" s="53">
        <v>322</v>
      </c>
      <c r="B169" s="85" t="s">
        <v>380</v>
      </c>
      <c r="C169" s="50" t="s">
        <v>381</v>
      </c>
      <c r="D169" s="51">
        <f t="shared" ref="D169:E169" si="41">SUM(D170:D176)</f>
        <v>122923.05000000002</v>
      </c>
      <c r="E169" s="51">
        <f t="shared" si="41"/>
        <v>273874.33</v>
      </c>
      <c r="F169" s="52">
        <f t="shared" si="31"/>
        <v>222.80144366740004</v>
      </c>
    </row>
    <row r="170" spans="1:6" ht="12.75" customHeight="1" x14ac:dyDescent="0.2">
      <c r="A170" s="53">
        <v>3221</v>
      </c>
      <c r="B170" s="85" t="s">
        <v>382</v>
      </c>
      <c r="C170" s="50" t="s">
        <v>383</v>
      </c>
      <c r="D170" s="242">
        <v>21781.54</v>
      </c>
      <c r="E170" s="242">
        <v>20361.13</v>
      </c>
      <c r="F170" s="52">
        <f t="shared" si="31"/>
        <v>93.47883574806923</v>
      </c>
    </row>
    <row r="171" spans="1:6" ht="12.75" customHeight="1" x14ac:dyDescent="0.2">
      <c r="A171" s="53">
        <v>3222</v>
      </c>
      <c r="B171" s="85" t="s">
        <v>384</v>
      </c>
      <c r="C171" s="50" t="s">
        <v>385</v>
      </c>
      <c r="D171" s="242">
        <v>37855.97</v>
      </c>
      <c r="E171" s="242">
        <v>207222.51</v>
      </c>
      <c r="F171" s="52">
        <f t="shared" si="31"/>
        <v>547.39717407848752</v>
      </c>
    </row>
    <row r="172" spans="1:6" ht="12.75" customHeight="1" x14ac:dyDescent="0.2">
      <c r="A172" s="53">
        <v>3223</v>
      </c>
      <c r="B172" s="85" t="s">
        <v>386</v>
      </c>
      <c r="C172" s="50" t="s">
        <v>387</v>
      </c>
      <c r="D172" s="242">
        <v>56454.97</v>
      </c>
      <c r="E172" s="242">
        <v>41491.269999999997</v>
      </c>
      <c r="F172" s="52">
        <f t="shared" si="31"/>
        <v>73.494450532876016</v>
      </c>
    </row>
    <row r="173" spans="1:6" ht="12.75" customHeight="1" x14ac:dyDescent="0.2">
      <c r="A173" s="53">
        <v>3224</v>
      </c>
      <c r="B173" s="85" t="s">
        <v>388</v>
      </c>
      <c r="C173" s="50" t="s">
        <v>389</v>
      </c>
      <c r="D173" s="242">
        <v>4377.6899999999996</v>
      </c>
      <c r="E173" s="242">
        <v>3776.38</v>
      </c>
      <c r="F173" s="52">
        <f t="shared" si="31"/>
        <v>86.264216972878401</v>
      </c>
    </row>
    <row r="174" spans="1:6" ht="12.75" customHeight="1" x14ac:dyDescent="0.2">
      <c r="A174" s="53">
        <v>3225</v>
      </c>
      <c r="B174" s="85" t="s">
        <v>390</v>
      </c>
      <c r="C174" s="50" t="s">
        <v>391</v>
      </c>
      <c r="D174" s="242">
        <v>2452.88</v>
      </c>
      <c r="E174" s="242">
        <v>1023.04</v>
      </c>
      <c r="F174" s="52">
        <f t="shared" si="31"/>
        <v>41.707706858876094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173908.63</v>
      </c>
      <c r="E177" s="51">
        <f t="shared" si="42"/>
        <v>185801.51</v>
      </c>
      <c r="F177" s="52">
        <f t="shared" si="31"/>
        <v>106.83857954605243</v>
      </c>
    </row>
    <row r="178" spans="1:6" ht="12.75" customHeight="1" x14ac:dyDescent="0.2">
      <c r="A178" s="53">
        <v>3231</v>
      </c>
      <c r="B178" s="85" t="s">
        <v>398</v>
      </c>
      <c r="C178" s="50" t="s">
        <v>399</v>
      </c>
      <c r="D178" s="242">
        <v>73686.97</v>
      </c>
      <c r="E178" s="242">
        <v>63575.88</v>
      </c>
      <c r="F178" s="52">
        <f t="shared" si="31"/>
        <v>86.278320305475987</v>
      </c>
    </row>
    <row r="179" spans="1:6" ht="12.75" customHeight="1" x14ac:dyDescent="0.2">
      <c r="A179" s="53">
        <v>3232</v>
      </c>
      <c r="B179" s="85" t="s">
        <v>400</v>
      </c>
      <c r="C179" s="50" t="s">
        <v>401</v>
      </c>
      <c r="D179" s="242">
        <v>59746.73</v>
      </c>
      <c r="E179" s="242">
        <v>82707.399999999994</v>
      </c>
      <c r="F179" s="52">
        <f t="shared" si="31"/>
        <v>138.43000278006846</v>
      </c>
    </row>
    <row r="180" spans="1:6" ht="12.75" customHeight="1" x14ac:dyDescent="0.2">
      <c r="A180" s="53">
        <v>3233</v>
      </c>
      <c r="B180" s="85" t="s">
        <v>402</v>
      </c>
      <c r="C180" s="50" t="s">
        <v>403</v>
      </c>
      <c r="D180" s="242">
        <v>0</v>
      </c>
      <c r="E180" s="242">
        <v>248.85</v>
      </c>
      <c r="F180" s="52" t="str">
        <f t="shared" si="31"/>
        <v>-</v>
      </c>
    </row>
    <row r="181" spans="1:6" ht="12.75" customHeight="1" x14ac:dyDescent="0.2">
      <c r="A181" s="53">
        <v>3234</v>
      </c>
      <c r="B181" s="85" t="s">
        <v>404</v>
      </c>
      <c r="C181" s="50" t="s">
        <v>405</v>
      </c>
      <c r="D181" s="242">
        <v>15288.81</v>
      </c>
      <c r="E181" s="242">
        <v>16788.88</v>
      </c>
      <c r="F181" s="52">
        <f t="shared" si="31"/>
        <v>109.811554986948</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2183.29</v>
      </c>
      <c r="E183" s="242">
        <v>3814.81</v>
      </c>
      <c r="F183" s="52">
        <f t="shared" si="31"/>
        <v>174.72759001323689</v>
      </c>
    </row>
    <row r="184" spans="1:6" ht="12.75" customHeight="1" x14ac:dyDescent="0.2">
      <c r="A184" s="53">
        <v>3237</v>
      </c>
      <c r="B184" s="85" t="s">
        <v>410</v>
      </c>
      <c r="C184" s="50" t="s">
        <v>411</v>
      </c>
      <c r="D184" s="242">
        <v>1169.78</v>
      </c>
      <c r="E184" s="242">
        <v>4383.8999999999996</v>
      </c>
      <c r="F184" s="52">
        <f t="shared" si="31"/>
        <v>374.76277590658071</v>
      </c>
    </row>
    <row r="185" spans="1:6" ht="12.75" customHeight="1" x14ac:dyDescent="0.2">
      <c r="A185" s="53">
        <v>3238</v>
      </c>
      <c r="B185" s="85" t="s">
        <v>412</v>
      </c>
      <c r="C185" s="50" t="s">
        <v>413</v>
      </c>
      <c r="D185" s="242">
        <v>3838.36</v>
      </c>
      <c r="E185" s="242">
        <v>2169.09</v>
      </c>
      <c r="F185" s="52">
        <f t="shared" si="31"/>
        <v>56.510853593722324</v>
      </c>
    </row>
    <row r="186" spans="1:6" ht="12.75" customHeight="1" x14ac:dyDescent="0.2">
      <c r="A186" s="53">
        <v>3239</v>
      </c>
      <c r="B186" s="85" t="s">
        <v>414</v>
      </c>
      <c r="C186" s="50" t="s">
        <v>415</v>
      </c>
      <c r="D186" s="242">
        <v>17994.689999999999</v>
      </c>
      <c r="E186" s="242">
        <v>12112.7</v>
      </c>
      <c r="F186" s="52">
        <f t="shared" si="31"/>
        <v>67.312635005104298</v>
      </c>
    </row>
    <row r="187" spans="1:6" ht="12.75" customHeight="1" x14ac:dyDescent="0.2">
      <c r="A187" s="53">
        <v>324</v>
      </c>
      <c r="B187" s="85" t="s">
        <v>416</v>
      </c>
      <c r="C187" s="50" t="s">
        <v>417</v>
      </c>
      <c r="D187" s="242">
        <v>12969.21</v>
      </c>
      <c r="E187" s="242">
        <v>11951.07</v>
      </c>
      <c r="F187" s="52">
        <f t="shared" si="31"/>
        <v>92.149560381858265</v>
      </c>
    </row>
    <row r="188" spans="1:6" ht="12.75" customHeight="1" x14ac:dyDescent="0.2">
      <c r="A188" s="53">
        <v>329</v>
      </c>
      <c r="B188" s="85" t="s">
        <v>418</v>
      </c>
      <c r="C188" s="50" t="s">
        <v>419</v>
      </c>
      <c r="D188" s="51">
        <f t="shared" ref="D188:E188" si="43">SUM(D189:D195)</f>
        <v>22818.480000000003</v>
      </c>
      <c r="E188" s="51">
        <f t="shared" si="43"/>
        <v>15584.48</v>
      </c>
      <c r="F188" s="52">
        <f t="shared" si="31"/>
        <v>68.29762543342062</v>
      </c>
    </row>
    <row r="189" spans="1:6" ht="12.75" customHeight="1" x14ac:dyDescent="0.2">
      <c r="A189" s="53">
        <v>3291</v>
      </c>
      <c r="B189" s="232" t="s">
        <v>420</v>
      </c>
      <c r="C189" s="50" t="s">
        <v>421</v>
      </c>
      <c r="D189" s="242">
        <v>183.16</v>
      </c>
      <c r="E189" s="242"/>
      <c r="F189" s="52">
        <f t="shared" si="31"/>
        <v>0</v>
      </c>
    </row>
    <row r="190" spans="1:6" ht="12.75" customHeight="1" x14ac:dyDescent="0.2">
      <c r="A190" s="53">
        <v>3292</v>
      </c>
      <c r="B190" s="85" t="s">
        <v>422</v>
      </c>
      <c r="C190" s="50" t="s">
        <v>423</v>
      </c>
      <c r="D190" s="242">
        <v>2843.73</v>
      </c>
      <c r="E190" s="242">
        <v>2105.12</v>
      </c>
      <c r="F190" s="52">
        <f t="shared" si="31"/>
        <v>74.026718429668065</v>
      </c>
    </row>
    <row r="191" spans="1:6" ht="12.75" customHeight="1" x14ac:dyDescent="0.2">
      <c r="A191" s="53">
        <v>3293</v>
      </c>
      <c r="B191" s="85" t="s">
        <v>424</v>
      </c>
      <c r="C191" s="50" t="s">
        <v>425</v>
      </c>
      <c r="D191" s="242">
        <v>1920.47</v>
      </c>
      <c r="E191" s="242">
        <v>252.91</v>
      </c>
      <c r="F191" s="52">
        <f t="shared" si="31"/>
        <v>13.169172129739074</v>
      </c>
    </row>
    <row r="192" spans="1:6" ht="12.75" customHeight="1" x14ac:dyDescent="0.2">
      <c r="A192" s="53">
        <v>3294</v>
      </c>
      <c r="B192" s="85" t="s">
        <v>426</v>
      </c>
      <c r="C192" s="50" t="s">
        <v>427</v>
      </c>
      <c r="D192" s="242">
        <v>53.09</v>
      </c>
      <c r="E192" s="242">
        <v>53.09</v>
      </c>
      <c r="F192" s="52">
        <f t="shared" si="31"/>
        <v>100</v>
      </c>
    </row>
    <row r="193" spans="1:6" ht="12.75" customHeight="1" x14ac:dyDescent="0.2">
      <c r="A193" s="53">
        <v>3295</v>
      </c>
      <c r="B193" s="85" t="s">
        <v>428</v>
      </c>
      <c r="C193" s="50" t="s">
        <v>429</v>
      </c>
      <c r="D193" s="242">
        <v>4869.2700000000004</v>
      </c>
      <c r="E193" s="242">
        <v>4113.8500000000004</v>
      </c>
      <c r="F193" s="52">
        <f t="shared" si="31"/>
        <v>84.485970176227639</v>
      </c>
    </row>
    <row r="194" spans="1:6" ht="12.75" customHeight="1" x14ac:dyDescent="0.2">
      <c r="A194" s="53" t="s">
        <v>430</v>
      </c>
      <c r="B194" s="85" t="s">
        <v>431</v>
      </c>
      <c r="C194" s="50" t="s">
        <v>430</v>
      </c>
      <c r="D194" s="242">
        <v>4275.33</v>
      </c>
      <c r="E194" s="242">
        <v>2280.4499999999998</v>
      </c>
      <c r="F194" s="52">
        <f t="shared" si="31"/>
        <v>53.339742195339298</v>
      </c>
    </row>
    <row r="195" spans="1:6" ht="12.75" customHeight="1" x14ac:dyDescent="0.2">
      <c r="A195" s="53">
        <v>3299</v>
      </c>
      <c r="B195" s="85" t="s">
        <v>432</v>
      </c>
      <c r="C195" s="50" t="s">
        <v>433</v>
      </c>
      <c r="D195" s="242">
        <v>8673.43</v>
      </c>
      <c r="E195" s="242">
        <v>6779.06</v>
      </c>
      <c r="F195" s="52">
        <f t="shared" si="31"/>
        <v>78.158929051136639</v>
      </c>
    </row>
    <row r="196" spans="1:6" ht="12.75" customHeight="1" x14ac:dyDescent="0.2">
      <c r="A196" s="53">
        <v>34</v>
      </c>
      <c r="B196" s="232" t="s">
        <v>434</v>
      </c>
      <c r="C196" s="50" t="s">
        <v>435</v>
      </c>
      <c r="D196" s="51">
        <f t="shared" ref="D196:E196" si="44">D197+D202+D210</f>
        <v>5363.59</v>
      </c>
      <c r="E196" s="51">
        <f t="shared" si="44"/>
        <v>2734.61</v>
      </c>
      <c r="F196" s="52">
        <f t="shared" si="31"/>
        <v>50.984694952447896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5363.59</v>
      </c>
      <c r="E210" s="51">
        <f t="shared" si="47"/>
        <v>2734.61</v>
      </c>
      <c r="F210" s="52">
        <f t="shared" si="31"/>
        <v>50.984694952447896</v>
      </c>
    </row>
    <row r="211" spans="1:6" ht="12.75" customHeight="1" x14ac:dyDescent="0.2">
      <c r="A211" s="53">
        <v>3431</v>
      </c>
      <c r="B211" s="232" t="s">
        <v>464</v>
      </c>
      <c r="C211" s="50" t="s">
        <v>465</v>
      </c>
      <c r="D211" s="242">
        <v>1365.3</v>
      </c>
      <c r="E211" s="242">
        <v>1253.19</v>
      </c>
      <c r="F211" s="52">
        <f t="shared" si="31"/>
        <v>91.788617886178869</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3998.29</v>
      </c>
      <c r="E213" s="242">
        <v>1481.42</v>
      </c>
      <c r="F213" s="52">
        <f t="shared" si="31"/>
        <v>37.051339447613856</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57026.06</v>
      </c>
      <c r="E252" s="51">
        <f t="shared" si="63"/>
        <v>105457.04000000001</v>
      </c>
      <c r="F252" s="52">
        <f t="shared" ref="F252:F258" si="64">IF(D252&lt;&gt;0,IF(E252/D252&gt;=100,"&gt;&gt;100",E252/D252*100),"-")</f>
        <v>184.92780318331657</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57026.06</v>
      </c>
      <c r="E259" s="51">
        <f t="shared" si="66"/>
        <v>105457.04000000001</v>
      </c>
      <c r="F259" s="52">
        <f t="shared" ref="F259:F262" si="67">IF(D259&lt;&gt;0,IF(E259/D259&gt;=100,"&gt;&gt;100",E259/D259*100),"-")</f>
        <v>184.92780318331657</v>
      </c>
    </row>
    <row r="260" spans="1:6" ht="12.75" customHeight="1" x14ac:dyDescent="0.2">
      <c r="A260" s="53">
        <v>3721</v>
      </c>
      <c r="B260" s="85" t="s">
        <v>558</v>
      </c>
      <c r="C260" s="50" t="s">
        <v>559</v>
      </c>
      <c r="D260" s="242">
        <v>121.36</v>
      </c>
      <c r="E260" s="242">
        <v>110.32</v>
      </c>
      <c r="F260" s="52">
        <f t="shared" si="67"/>
        <v>90.903098220171387</v>
      </c>
    </row>
    <row r="261" spans="1:6" ht="12.75" customHeight="1" x14ac:dyDescent="0.2">
      <c r="A261" s="53">
        <v>3722</v>
      </c>
      <c r="B261" s="85" t="s">
        <v>560</v>
      </c>
      <c r="C261" s="50" t="s">
        <v>561</v>
      </c>
      <c r="D261" s="242">
        <v>56904.7</v>
      </c>
      <c r="E261" s="242">
        <v>105346.72</v>
      </c>
      <c r="F261" s="52">
        <f t="shared" si="67"/>
        <v>185.12832859148719</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1690.34</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1690.34</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1690.34</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1965046.9500000002</v>
      </c>
      <c r="E289" s="51">
        <f t="shared" si="79"/>
        <v>2409833.36</v>
      </c>
      <c r="F289" s="52">
        <f t="shared" si="76"/>
        <v>122.63489989386767</v>
      </c>
    </row>
    <row r="290" spans="1:6" ht="12.75" customHeight="1" x14ac:dyDescent="0.2">
      <c r="A290" s="53" t="s">
        <v>607</v>
      </c>
      <c r="B290" s="85" t="s">
        <v>618</v>
      </c>
      <c r="C290" s="50" t="s">
        <v>619</v>
      </c>
      <c r="D290" s="51">
        <f>IF(D6&gt;=D289,D6-D289,0)</f>
        <v>28039.759999999544</v>
      </c>
      <c r="E290" s="51">
        <f>IF(E6&gt;=E289,E6-E289,0)</f>
        <v>86158.80999999959</v>
      </c>
      <c r="F290" s="52">
        <f t="shared" si="76"/>
        <v>307.27370705027789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128625.51</v>
      </c>
      <c r="E292" s="242">
        <v>107221.66</v>
      </c>
      <c r="F292" s="52">
        <f t="shared" si="76"/>
        <v>83.359560634589528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6350.12</v>
      </c>
      <c r="E294" s="242">
        <v>4795.3900000000003</v>
      </c>
      <c r="F294" s="52">
        <f t="shared" si="76"/>
        <v>75.516525671955819</v>
      </c>
    </row>
    <row r="295" spans="1:6" ht="24" x14ac:dyDescent="0.2">
      <c r="A295" s="53">
        <v>9661</v>
      </c>
      <c r="B295" s="85" t="s">
        <v>628</v>
      </c>
      <c r="C295" s="50" t="s">
        <v>629</v>
      </c>
      <c r="D295" s="242">
        <v>2484.5700000000002</v>
      </c>
      <c r="E295" s="242">
        <v>3383.77</v>
      </c>
      <c r="F295" s="52">
        <f t="shared" si="76"/>
        <v>136.19137315511335</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49.33</v>
      </c>
      <c r="E298" s="51">
        <f t="shared" si="80"/>
        <v>26.83</v>
      </c>
      <c r="F298" s="52">
        <f t="shared" ref="F298:F418" si="81">IF(D298&lt;&gt;0,IF(E298/D298&gt;=100,"&gt;&gt;100",E298/D298*100),"-")</f>
        <v>54.388810054733426</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49.33</v>
      </c>
      <c r="E311" s="51">
        <f t="shared" si="85"/>
        <v>26.83</v>
      </c>
      <c r="F311" s="52">
        <f t="shared" si="81"/>
        <v>54.388810054733426</v>
      </c>
    </row>
    <row r="312" spans="1:6" ht="12.75" customHeight="1" x14ac:dyDescent="0.2">
      <c r="A312" s="53">
        <v>721</v>
      </c>
      <c r="B312" s="85" t="s">
        <v>661</v>
      </c>
      <c r="C312" s="50" t="s">
        <v>662</v>
      </c>
      <c r="D312" s="51">
        <f t="shared" ref="D312:E312" si="86">SUM(D313:D316)</f>
        <v>49.33</v>
      </c>
      <c r="E312" s="51">
        <f t="shared" si="86"/>
        <v>26.83</v>
      </c>
      <c r="F312" s="52">
        <f t="shared" si="81"/>
        <v>54.388810054733426</v>
      </c>
    </row>
    <row r="313" spans="1:6" ht="12.75" customHeight="1" x14ac:dyDescent="0.2">
      <c r="A313" s="53">
        <v>7211</v>
      </c>
      <c r="B313" s="85" t="s">
        <v>663</v>
      </c>
      <c r="C313" s="50" t="s">
        <v>664</v>
      </c>
      <c r="D313" s="242">
        <v>49.33</v>
      </c>
      <c r="E313" s="242">
        <v>26.83</v>
      </c>
      <c r="F313" s="52">
        <f t="shared" si="81"/>
        <v>54.388810054733426</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52782.86</v>
      </c>
      <c r="E350" s="51">
        <f t="shared" si="95"/>
        <v>16318.970000000001</v>
      </c>
      <c r="F350" s="52">
        <f t="shared" si="81"/>
        <v>30.917176522833362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52782.86</v>
      </c>
      <c r="E363" s="51">
        <f t="shared" si="99"/>
        <v>16318.970000000001</v>
      </c>
      <c r="F363" s="52">
        <f t="shared" si="81"/>
        <v>30.917176522833362</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2982.47</v>
      </c>
      <c r="E369" s="51">
        <f t="shared" si="101"/>
        <v>6898.47</v>
      </c>
      <c r="F369" s="52">
        <f t="shared" si="81"/>
        <v>231.30056630913307</v>
      </c>
    </row>
    <row r="370" spans="1:6" ht="12.75" customHeight="1" x14ac:dyDescent="0.2">
      <c r="A370" s="53">
        <v>4221</v>
      </c>
      <c r="B370" s="85" t="s">
        <v>673</v>
      </c>
      <c r="C370" s="50" t="s">
        <v>765</v>
      </c>
      <c r="D370" s="242">
        <v>2982.47</v>
      </c>
      <c r="E370" s="242">
        <v>4740.66</v>
      </c>
      <c r="F370" s="52">
        <f t="shared" si="81"/>
        <v>158.95080252274124</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944.1</v>
      </c>
      <c r="F375" s="52" t="str">
        <f t="shared" si="81"/>
        <v>-</v>
      </c>
    </row>
    <row r="376" spans="1:6" ht="12.75" customHeight="1" x14ac:dyDescent="0.2">
      <c r="A376" s="53">
        <v>4227</v>
      </c>
      <c r="B376" s="232" t="s">
        <v>685</v>
      </c>
      <c r="C376" s="50" t="s">
        <v>772</v>
      </c>
      <c r="D376" s="242">
        <v>0</v>
      </c>
      <c r="E376" s="242">
        <v>1213.71</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49800.39</v>
      </c>
      <c r="E383" s="51">
        <f t="shared" si="103"/>
        <v>9420.5</v>
      </c>
      <c r="F383" s="52">
        <f t="shared" si="81"/>
        <v>18.916518525256528</v>
      </c>
    </row>
    <row r="384" spans="1:6" ht="12.75" customHeight="1" x14ac:dyDescent="0.2">
      <c r="A384" s="53">
        <v>4241</v>
      </c>
      <c r="B384" s="85" t="s">
        <v>782</v>
      </c>
      <c r="C384" s="50" t="s">
        <v>783</v>
      </c>
      <c r="D384" s="242">
        <v>49800.39</v>
      </c>
      <c r="E384" s="242">
        <v>9420.5</v>
      </c>
      <c r="F384" s="52">
        <f t="shared" si="81"/>
        <v>18.916518525256528</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52733.53</v>
      </c>
      <c r="E408" s="51">
        <f t="shared" si="111"/>
        <v>16292.140000000001</v>
      </c>
      <c r="F408" s="52">
        <f t="shared" si="81"/>
        <v>30.895219796588623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7218.28</v>
      </c>
      <c r="E410" s="242">
        <v>10200.709999999999</v>
      </c>
      <c r="F410" s="52">
        <f t="shared" si="81"/>
        <v>141.31773774361758</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1993136.0399999998</v>
      </c>
      <c r="E412" s="51">
        <f>E6+E298</f>
        <v>2496018.9999999995</v>
      </c>
      <c r="F412" s="52">
        <f t="shared" si="81"/>
        <v>125.2307393929819</v>
      </c>
    </row>
    <row r="413" spans="1:6" ht="12.75" customHeight="1" x14ac:dyDescent="0.2">
      <c r="A413" s="53" t="s">
        <v>607</v>
      </c>
      <c r="B413" s="85" t="s">
        <v>830</v>
      </c>
      <c r="C413" s="50" t="s">
        <v>831</v>
      </c>
      <c r="D413" s="51">
        <f t="shared" ref="D413:E413" si="112">D289+D350</f>
        <v>2017829.8100000003</v>
      </c>
      <c r="E413" s="51">
        <f t="shared" si="112"/>
        <v>2426152.33</v>
      </c>
      <c r="F413" s="52">
        <f t="shared" si="81"/>
        <v>120.23572642134768</v>
      </c>
    </row>
    <row r="414" spans="1:6" ht="12.75" customHeight="1" x14ac:dyDescent="0.2">
      <c r="A414" s="53" t="s">
        <v>607</v>
      </c>
      <c r="B414" s="85" t="s">
        <v>832</v>
      </c>
      <c r="C414" s="50" t="s">
        <v>833</v>
      </c>
      <c r="D414" s="51">
        <f t="shared" ref="D414:E414" si="113">IF(D412&gt;=D413,D412-D413,0)</f>
        <v>0</v>
      </c>
      <c r="E414" s="51">
        <f t="shared" si="113"/>
        <v>69866.66999999946</v>
      </c>
      <c r="F414" s="52" t="str">
        <f t="shared" si="81"/>
        <v>-</v>
      </c>
    </row>
    <row r="415" spans="1:6" ht="12.75" customHeight="1" x14ac:dyDescent="0.2">
      <c r="A415" s="53" t="s">
        <v>607</v>
      </c>
      <c r="B415" s="85" t="s">
        <v>834</v>
      </c>
      <c r="C415" s="50" t="s">
        <v>835</v>
      </c>
      <c r="D415" s="51">
        <f t="shared" ref="D415:E415" si="114">IF(D413&gt;=D412,D413-D412,0)</f>
        <v>24693.770000000484</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121407.23</v>
      </c>
      <c r="E416" s="51">
        <f t="shared" si="115"/>
        <v>97020.950000000012</v>
      </c>
      <c r="F416" s="52">
        <f t="shared" si="81"/>
        <v>79.913650941546081</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6350.12</v>
      </c>
      <c r="E418" s="62">
        <f t="shared" si="117"/>
        <v>4795.3900000000003</v>
      </c>
      <c r="F418" s="57">
        <f t="shared" si="81"/>
        <v>75.516525671955819</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1993136.0399999998</v>
      </c>
      <c r="E639" s="51">
        <f t="shared" si="180"/>
        <v>2496018.9999999995</v>
      </c>
      <c r="F639" s="52">
        <f t="shared" si="119"/>
        <v>125.2307393929819</v>
      </c>
    </row>
    <row r="640" spans="1:6" ht="12.75" customHeight="1" x14ac:dyDescent="0.2">
      <c r="A640" s="53" t="s">
        <v>607</v>
      </c>
      <c r="B640" s="85" t="s">
        <v>1276</v>
      </c>
      <c r="C640" s="50" t="s">
        <v>1277</v>
      </c>
      <c r="D640" s="51">
        <f t="shared" ref="D640:E640" si="181">D413+D528</f>
        <v>2017829.8100000003</v>
      </c>
      <c r="E640" s="51">
        <f t="shared" si="181"/>
        <v>2426152.33</v>
      </c>
      <c r="F640" s="52">
        <f t="shared" si="119"/>
        <v>120.23572642134768</v>
      </c>
    </row>
    <row r="641" spans="1:6" ht="12.75" customHeight="1" x14ac:dyDescent="0.2">
      <c r="A641" s="53" t="s">
        <v>607</v>
      </c>
      <c r="B641" s="85" t="s">
        <v>1278</v>
      </c>
      <c r="C641" s="50" t="s">
        <v>1279</v>
      </c>
      <c r="D641" s="51">
        <f t="shared" ref="D641:E641" si="182">IF(D639&gt;=D640,D639-D640,0)</f>
        <v>0</v>
      </c>
      <c r="E641" s="51">
        <f t="shared" si="182"/>
        <v>69866.66999999946</v>
      </c>
      <c r="F641" s="52" t="str">
        <f t="shared" si="119"/>
        <v>-</v>
      </c>
    </row>
    <row r="642" spans="1:6" ht="12.75" customHeight="1" x14ac:dyDescent="0.2">
      <c r="A642" s="53" t="s">
        <v>607</v>
      </c>
      <c r="B642" s="85" t="s">
        <v>1280</v>
      </c>
      <c r="C642" s="50" t="s">
        <v>1281</v>
      </c>
      <c r="D642" s="51">
        <f t="shared" ref="D642:E642" si="183">IF(D640&gt;=D639,D640-D639,0)</f>
        <v>24693.770000000484</v>
      </c>
      <c r="E642" s="51">
        <f t="shared" si="183"/>
        <v>0</v>
      </c>
      <c r="F642" s="52">
        <f t="shared" si="119"/>
        <v>0</v>
      </c>
    </row>
    <row r="643" spans="1:6" ht="24" x14ac:dyDescent="0.2">
      <c r="A643" s="60" t="s">
        <v>1282</v>
      </c>
      <c r="B643" s="85" t="s">
        <v>1283</v>
      </c>
      <c r="C643" s="61" t="s">
        <v>1282</v>
      </c>
      <c r="D643" s="51">
        <f t="shared" ref="D643:E643" si="184">IF(D416-D417+D637-D638&gt;=0,D416-D417+D637-D638,0)</f>
        <v>121407.23</v>
      </c>
      <c r="E643" s="51">
        <f t="shared" si="184"/>
        <v>97020.950000000012</v>
      </c>
      <c r="F643" s="52">
        <f t="shared" si="119"/>
        <v>79.913650941546081</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96713.459999999512</v>
      </c>
      <c r="E645" s="51">
        <f t="shared" si="186"/>
        <v>166887.61999999947</v>
      </c>
      <c r="F645" s="52">
        <f t="shared" si="119"/>
        <v>172.55883514042443</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126243.59</v>
      </c>
      <c r="E647" s="243">
        <v>152015.48000000001</v>
      </c>
      <c r="F647" s="57">
        <f t="shared" si="119"/>
        <v>120.4144147041446</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144634.04999999999</v>
      </c>
      <c r="E649" s="242">
        <v>134651.12</v>
      </c>
      <c r="F649" s="52">
        <f t="shared" ref="F649:F724" si="188">IF(D649&lt;&gt;0,IF(E649/D649&gt;=100,"&gt;&gt;100",E649/D649*100),"-")</f>
        <v>93.097800967337918</v>
      </c>
    </row>
    <row r="650" spans="1:6" ht="12.75" customHeight="1" x14ac:dyDescent="0.2">
      <c r="A650" s="53" t="s">
        <v>1295</v>
      </c>
      <c r="B650" s="85" t="s">
        <v>1296</v>
      </c>
      <c r="C650" s="50" t="s">
        <v>1295</v>
      </c>
      <c r="D650" s="242">
        <v>566845.31000000006</v>
      </c>
      <c r="E650" s="242">
        <v>804509.27</v>
      </c>
      <c r="F650" s="52">
        <f t="shared" si="188"/>
        <v>141.92748106180855</v>
      </c>
    </row>
    <row r="651" spans="1:6" ht="12.75" customHeight="1" x14ac:dyDescent="0.2">
      <c r="A651" s="53" t="s">
        <v>1297</v>
      </c>
      <c r="B651" s="85" t="s">
        <v>1298</v>
      </c>
      <c r="C651" s="50" t="s">
        <v>1297</v>
      </c>
      <c r="D651" s="242">
        <v>576828.24</v>
      </c>
      <c r="E651" s="242">
        <v>702280.78</v>
      </c>
      <c r="F651" s="52">
        <f t="shared" si="188"/>
        <v>121.74868206868652</v>
      </c>
    </row>
    <row r="652" spans="1:6" ht="24" x14ac:dyDescent="0.2">
      <c r="A652" s="53">
        <v>11</v>
      </c>
      <c r="B652" s="85" t="s">
        <v>1299</v>
      </c>
      <c r="C652" s="50" t="s">
        <v>1300</v>
      </c>
      <c r="D652" s="51">
        <f t="shared" ref="D652:E652" si="189">+D649+D650-D651</f>
        <v>134651.12000000011</v>
      </c>
      <c r="E652" s="51">
        <f t="shared" si="189"/>
        <v>236879.61</v>
      </c>
      <c r="F652" s="52">
        <f t="shared" si="188"/>
        <v>175.92100979182334</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97</v>
      </c>
      <c r="E654" s="262">
        <v>103</v>
      </c>
      <c r="F654" s="52">
        <f t="shared" si="188"/>
        <v>106.18556701030928</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83</v>
      </c>
      <c r="E656" s="262">
        <v>92</v>
      </c>
      <c r="F656" s="52">
        <f t="shared" si="188"/>
        <v>110.8433734939759</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16274.7</v>
      </c>
      <c r="E669" s="242">
        <v>16977.48</v>
      </c>
      <c r="F669" s="52">
        <f t="shared" si="188"/>
        <v>104.3182362808531</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1590605.89</v>
      </c>
      <c r="E675" s="242">
        <v>2036380.65</v>
      </c>
      <c r="F675" s="52">
        <f t="shared" si="188"/>
        <v>128.02546896139054</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48429.09</v>
      </c>
      <c r="E677" s="242">
        <v>1232</v>
      </c>
      <c r="F677" s="52">
        <f t="shared" si="188"/>
        <v>2.5439255620950134</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2714.53</v>
      </c>
      <c r="E694" s="242">
        <v>6267.4</v>
      </c>
      <c r="F694" s="52">
        <f t="shared" si="188"/>
        <v>230.8834310175242</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92262.56</v>
      </c>
      <c r="E710" s="242">
        <v>90660.4</v>
      </c>
      <c r="F710" s="52">
        <f t="shared" si="188"/>
        <v>98.263477622992468</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7465.66</v>
      </c>
      <c r="E712" s="242">
        <v>64725.26</v>
      </c>
      <c r="F712" s="52">
        <f t="shared" si="188"/>
        <v>866.97304725905019</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2200.67</v>
      </c>
      <c r="E716" s="242">
        <v>2222.2399999999998</v>
      </c>
      <c r="F716" s="52">
        <f t="shared" si="188"/>
        <v>100.98015604338677</v>
      </c>
    </row>
    <row r="717" spans="1:6" ht="12.75" customHeight="1" x14ac:dyDescent="0.2">
      <c r="A717" s="53">
        <v>31215</v>
      </c>
      <c r="B717" s="85" t="s">
        <v>1412</v>
      </c>
      <c r="C717" s="50" t="s">
        <v>1413</v>
      </c>
      <c r="D717" s="242">
        <v>5616.05</v>
      </c>
      <c r="E717" s="242">
        <v>2427.0300000000002</v>
      </c>
      <c r="F717" s="52">
        <f t="shared" si="188"/>
        <v>43.215961396355091</v>
      </c>
    </row>
    <row r="718" spans="1:6" ht="12.75" customHeight="1" x14ac:dyDescent="0.2">
      <c r="A718" s="53">
        <v>32121</v>
      </c>
      <c r="B718" s="85" t="s">
        <v>1414</v>
      </c>
      <c r="C718" s="50" t="s">
        <v>1415</v>
      </c>
      <c r="D718" s="242">
        <v>20987.1</v>
      </c>
      <c r="E718" s="242">
        <v>23304.84</v>
      </c>
      <c r="F718" s="52">
        <f t="shared" si="188"/>
        <v>111.04364109381477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751.21</v>
      </c>
      <c r="E720" s="242">
        <v>3026.13</v>
      </c>
      <c r="F720" s="52">
        <f t="shared" si="188"/>
        <v>402.83409432781781</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205.88</v>
      </c>
      <c r="E722" s="242">
        <v>205.87</v>
      </c>
      <c r="F722" s="52">
        <f t="shared" si="188"/>
        <v>99.995142801632014</v>
      </c>
    </row>
    <row r="723" spans="1:6" ht="12.75" customHeight="1" x14ac:dyDescent="0.2">
      <c r="A723" s="53" t="s">
        <v>1424</v>
      </c>
      <c r="B723" s="85" t="s">
        <v>1425</v>
      </c>
      <c r="C723" s="50" t="s">
        <v>1424</v>
      </c>
      <c r="D723" s="242">
        <v>0</v>
      </c>
      <c r="E723" s="242">
        <v>132.72</v>
      </c>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183.16</v>
      </c>
      <c r="E725" s="242"/>
      <c r="F725" s="52">
        <f t="shared" ref="F725:F979" si="190">IF(D725&lt;&gt;0,IF(E725/D725&gt;=100,"&gt;&gt;100",E725/D725*100),"-")</f>
        <v>0</v>
      </c>
    </row>
    <row r="726" spans="1:6" ht="12.75" customHeight="1" x14ac:dyDescent="0.2">
      <c r="A726" s="53" t="s">
        <v>1430</v>
      </c>
      <c r="B726" s="85" t="s">
        <v>1431</v>
      </c>
      <c r="C726" s="50" t="s">
        <v>1430</v>
      </c>
      <c r="D726" s="242">
        <v>174.24</v>
      </c>
      <c r="E726" s="242"/>
      <c r="F726" s="52">
        <f t="shared" si="190"/>
        <v>0</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121.36</v>
      </c>
      <c r="E823" s="242">
        <v>110.32</v>
      </c>
      <c r="F823" s="52">
        <f t="shared" si="190"/>
        <v>90.903098220171387</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56904.7</v>
      </c>
      <c r="E828" s="242">
        <v>105346.72</v>
      </c>
      <c r="F828" s="52">
        <f t="shared" si="190"/>
        <v>185.12832859148719</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31" sqref="D3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7251172.9400000004</v>
      </c>
      <c r="E6" s="229">
        <f t="shared" si="0"/>
        <v>7246214.3699999992</v>
      </c>
      <c r="F6" s="230">
        <f t="shared" ref="F6:F260" si="1">IF(D6&gt;0,IF(E6/D6&gt;=100,"&gt;&gt;100",E6/D6*100),"-")</f>
        <v>99.931616994367246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6964979.4100000001</v>
      </c>
      <c r="E7" s="104">
        <f t="shared" si="2"/>
        <v>6835836.8299999991</v>
      </c>
      <c r="F7" s="93">
        <f t="shared" si="1"/>
        <v>98.14582969456329</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6964979.4100000001</v>
      </c>
      <c r="E12" s="104">
        <f t="shared" si="3"/>
        <v>6835836.8299999991</v>
      </c>
      <c r="F12" s="93">
        <f t="shared" si="1"/>
        <v>98.14582969456329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6840499.4299999997</v>
      </c>
      <c r="E13" s="104">
        <f t="shared" si="4"/>
        <v>6742538.8399999999</v>
      </c>
      <c r="F13" s="93">
        <f t="shared" si="1"/>
        <v>98.56793219555901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7753726.1200000001</v>
      </c>
      <c r="E15" s="247">
        <v>7753726.1200000001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913226.69</v>
      </c>
      <c r="E18" s="247">
        <v>1011187.28</v>
      </c>
      <c r="F18" s="93">
        <f t="shared" si="1"/>
        <v>110.72686454225294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120536.74000000005</v>
      </c>
      <c r="E19" s="104">
        <f t="shared" si="5"/>
        <v>91434.349999999977</v>
      </c>
      <c r="F19" s="93">
        <f t="shared" si="1"/>
        <v>75.856000419457132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417554.93</v>
      </c>
      <c r="E20" s="247">
        <v>511708.59</v>
      </c>
      <c r="F20" s="93">
        <f t="shared" si="1"/>
        <v>122.54880812926818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537.52</v>
      </c>
      <c r="E21" s="247">
        <v>537.52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8980.75</v>
      </c>
      <c r="E22" s="247">
        <v>8980.75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88233.08</v>
      </c>
      <c r="E26" s="247">
        <v>90390.89</v>
      </c>
      <c r="F26" s="93">
        <f t="shared" si="1"/>
        <v>102.44557936773826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394769.54</v>
      </c>
      <c r="E28" s="247">
        <v>520183.4</v>
      </c>
      <c r="F28" s="93">
        <f t="shared" si="1"/>
        <v>131.76887963544505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3943.2400000000198</v>
      </c>
      <c r="E35" s="104">
        <f t="shared" si="7"/>
        <v>1863.6399999999849</v>
      </c>
      <c r="F35" s="93">
        <f t="shared" si="1"/>
        <v>47.261642710055071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200391.89</v>
      </c>
      <c r="E36" s="247">
        <v>176512.43</v>
      </c>
      <c r="F36" s="93">
        <f t="shared" si="1"/>
        <v>88.083619551669472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196448.65</v>
      </c>
      <c r="E40" s="247">
        <v>174648.79</v>
      </c>
      <c r="F40" s="93">
        <f t="shared" si="1"/>
        <v>88.903023767279649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36693.839999999997</v>
      </c>
      <c r="E54" s="247">
        <v>37716.879999999997</v>
      </c>
      <c r="F54" s="93">
        <f t="shared" si="1"/>
        <v>102.78804289766347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36693.839999999997</v>
      </c>
      <c r="E55" s="247">
        <v>37716.879999999997</v>
      </c>
      <c r="F55" s="93">
        <f t="shared" si="1"/>
        <v>102.78804289766347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286193.53000000003</v>
      </c>
      <c r="E68" s="104">
        <f t="shared" si="13"/>
        <v>410377.54</v>
      </c>
      <c r="F68" s="93">
        <f t="shared" si="1"/>
        <v>143.39162034865006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134651.12</v>
      </c>
      <c r="E69" s="104">
        <f t="shared" si="14"/>
        <v>236879.61</v>
      </c>
      <c r="F69" s="93">
        <f t="shared" si="1"/>
        <v>175.92100979182348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134647.69</v>
      </c>
      <c r="E70" s="104">
        <f t="shared" si="15"/>
        <v>236874.65</v>
      </c>
      <c r="F70" s="93">
        <f t="shared" si="1"/>
        <v>175.92180749628901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134647.69</v>
      </c>
      <c r="E72" s="247">
        <v>236874.65</v>
      </c>
      <c r="F72" s="93">
        <f t="shared" si="1"/>
        <v>175.92180749628901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3.43</v>
      </c>
      <c r="E76" s="247">
        <v>4.96</v>
      </c>
      <c r="F76" s="93">
        <f t="shared" si="1"/>
        <v>144.60641399416909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19208.150000000001</v>
      </c>
      <c r="E78" s="104">
        <f>E79+SUM(E82:E84)-E85+E86</f>
        <v>16874.68</v>
      </c>
      <c r="F78" s="93">
        <f t="shared" si="1"/>
        <v>87.851667130879335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19208.150000000001</v>
      </c>
      <c r="E86" s="247">
        <v>16874.68</v>
      </c>
      <c r="F86" s="93">
        <f t="shared" si="1"/>
        <v>87.851667130879335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6090.67</v>
      </c>
      <c r="E146" s="104">
        <f t="shared" si="26"/>
        <v>4607.7700000000004</v>
      </c>
      <c r="F146" s="93">
        <f t="shared" si="1"/>
        <v>75.652924883469311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2030.02</v>
      </c>
      <c r="E159" s="247">
        <v>1192.1400000000001</v>
      </c>
      <c r="F159" s="93">
        <f t="shared" si="1"/>
        <v>58.725529797735987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4060.65</v>
      </c>
      <c r="E160" s="247">
        <v>3415.63</v>
      </c>
      <c r="F160" s="93">
        <f t="shared" si="1"/>
        <v>84.115350990604952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126243.59</v>
      </c>
      <c r="E170" s="104">
        <f t="shared" si="29"/>
        <v>152015.48000000001</v>
      </c>
      <c r="F170" s="93">
        <f t="shared" si="1"/>
        <v>120.4144147041446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126243.59</v>
      </c>
      <c r="E173" s="247">
        <v>152015.48000000001</v>
      </c>
      <c r="F173" s="93">
        <f t="shared" si="1"/>
        <v>120.4144147041446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7251172.9399999995</v>
      </c>
      <c r="E175" s="104">
        <f t="shared" si="30"/>
        <v>7246214.3699999992</v>
      </c>
      <c r="F175" s="93">
        <f t="shared" si="1"/>
        <v>99.931616994367261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183130.17</v>
      </c>
      <c r="E176" s="104">
        <f t="shared" si="31"/>
        <v>238694.77</v>
      </c>
      <c r="F176" s="93">
        <f t="shared" si="1"/>
        <v>130.34158707983505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183130.17</v>
      </c>
      <c r="E177" s="104">
        <f t="shared" si="32"/>
        <v>233954.11</v>
      </c>
      <c r="F177" s="93">
        <f t="shared" si="1"/>
        <v>127.75290384975888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124579.08</v>
      </c>
      <c r="E178" s="247">
        <v>156244.81</v>
      </c>
      <c r="F178" s="93">
        <f t="shared" si="1"/>
        <v>125.41817614963924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39132.230000000003</v>
      </c>
      <c r="E179" s="247">
        <v>60768.44</v>
      </c>
      <c r="F179" s="93">
        <f t="shared" si="1"/>
        <v>155.29000008432945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130.69999999999999</v>
      </c>
      <c r="E180" s="104">
        <f t="shared" si="33"/>
        <v>127.81</v>
      </c>
      <c r="F180" s="93">
        <f t="shared" si="1"/>
        <v>97.78882938026014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130.69999999999999</v>
      </c>
      <c r="E183" s="247">
        <v>127.81</v>
      </c>
      <c r="F183" s="93">
        <f t="shared" si="1"/>
        <v>97.78882938026014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19288.16</v>
      </c>
      <c r="E188" s="247">
        <v>16813.05</v>
      </c>
      <c r="F188" s="93">
        <f t="shared" si="1"/>
        <v>87.167723619049198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4740.66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7068042.7699999996</v>
      </c>
      <c r="E237" s="104">
        <f t="shared" si="41"/>
        <v>7007519.5999999996</v>
      </c>
      <c r="F237" s="93">
        <f t="shared" si="1"/>
        <v>99.143706794519019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6964979.1999999993</v>
      </c>
      <c r="E238" s="104">
        <f t="shared" si="42"/>
        <v>6835836.5899999999</v>
      </c>
      <c r="F238" s="93">
        <f t="shared" si="1"/>
        <v>98.145829207932181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6964979.1999999993</v>
      </c>
      <c r="E239" s="104">
        <f t="shared" si="43"/>
        <v>6835836.5899999999</v>
      </c>
      <c r="F239" s="93">
        <f t="shared" si="1"/>
        <v>98.145829207932181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6964830.5199999996</v>
      </c>
      <c r="E240" s="247">
        <v>6835687.9100000001</v>
      </c>
      <c r="F240" s="93">
        <f t="shared" si="1"/>
        <v>98.145789626478958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148.68</v>
      </c>
      <c r="E241" s="247">
        <v>148.68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96713.459999999992</v>
      </c>
      <c r="E245" s="104">
        <f t="shared" si="45"/>
        <v>166887.62</v>
      </c>
      <c r="F245" s="93">
        <f t="shared" si="1"/>
        <v>172.55883514042409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106914.17</v>
      </c>
      <c r="E246" s="104">
        <f t="shared" si="46"/>
        <v>177088.33</v>
      </c>
      <c r="F246" s="93">
        <f t="shared" si="1"/>
        <v>165.63597697106005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106914.17</v>
      </c>
      <c r="E247" s="247">
        <v>177088.33</v>
      </c>
      <c r="F247" s="93">
        <f t="shared" si="1"/>
        <v>165.63597697106005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10200.709999999999</v>
      </c>
      <c r="E250" s="104">
        <f t="shared" si="47"/>
        <v>10200.709999999999</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10200.709999999999</v>
      </c>
      <c r="E252" s="247">
        <v>10200.709999999999</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6350.11</v>
      </c>
      <c r="E255" s="247">
        <v>4795.3900000000003</v>
      </c>
      <c r="F255" s="93">
        <f t="shared" si="1"/>
        <v>75.51664459355824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115370.06</v>
      </c>
      <c r="E259" s="104">
        <f t="shared" si="49"/>
        <v>14051.33</v>
      </c>
      <c r="F259" s="93">
        <f t="shared" si="1"/>
        <v>12.179355718459364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115370.06</v>
      </c>
      <c r="E260" s="248">
        <v>14051.33</v>
      </c>
      <c r="F260" s="97">
        <f t="shared" si="1"/>
        <v>12.179355718459364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6090.67</v>
      </c>
      <c r="E264" s="247">
        <v>4607.7700000000004</v>
      </c>
      <c r="F264" s="93">
        <f t="shared" si="50"/>
        <v>75.652924883469311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19208.150000000001</v>
      </c>
      <c r="E268" s="247">
        <v>16763.2</v>
      </c>
      <c r="F268" s="93">
        <f t="shared" si="50"/>
        <v>87.271288489521368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111.48</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58551.09</v>
      </c>
      <c r="E287" s="247">
        <v>77709.3</v>
      </c>
      <c r="F287" s="93">
        <f t="shared" si="50"/>
        <v>132.72050101885381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124579.08</v>
      </c>
      <c r="E288" s="247">
        <v>156244.81</v>
      </c>
      <c r="F288" s="93">
        <f t="shared" si="50"/>
        <v>125.41817614963924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4740.66</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19288.16</v>
      </c>
      <c r="E298" s="247">
        <v>16763.2</v>
      </c>
      <c r="F298" s="93">
        <f t="shared" si="50"/>
        <v>86.909274912692553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2017829.81</v>
      </c>
      <c r="E114" s="81">
        <f t="shared" si="22"/>
        <v>2426152.33</v>
      </c>
      <c r="F114" s="63">
        <f t="shared" si="1"/>
        <v>120.23572642134769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2017829.81</v>
      </c>
      <c r="E115" s="81">
        <f t="shared" si="23"/>
        <v>2426152.33</v>
      </c>
      <c r="F115" s="63">
        <f t="shared" si="1"/>
        <v>120.23572642134769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2017829.81</v>
      </c>
      <c r="E117" s="249">
        <v>2426152.33</v>
      </c>
      <c r="F117" s="63">
        <f t="shared" si="1"/>
        <v>120.23572642134769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2017829.81</v>
      </c>
      <c r="E141" s="106">
        <f t="shared" si="28"/>
        <v>2426152.33</v>
      </c>
      <c r="F141" s="82">
        <f t="shared" si="1"/>
        <v>120.23572642134769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89413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89413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89413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89413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4" sqref="D1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183130.17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2444373.77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2429092.91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1806574.42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507749.33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1253.19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106384.83</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7131.14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15280.86</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2388809.1700000004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2378268.9700000002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1774908.69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486113.12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1256.08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106384.83</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9606.25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10540.2</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238694.76999999955</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82449.960000000006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77709.3</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60768.44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60768.44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127.81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127.81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16813.05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16813.05</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4740.66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4740.66</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156244.81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156244.81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13174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Bijaci2</cp:lastModifiedBy>
  <cp:lastPrinted>2024-01-30T11:23:19Z</cp:lastPrinted>
  <dcterms:created xsi:type="dcterms:W3CDTF">2022-04-01T05:14:30Z</dcterms:created>
  <dcterms:modified xsi:type="dcterms:W3CDTF">2024-02-08T08:42:53Z</dcterms:modified>
</cp:coreProperties>
</file>